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24240" windowHeight="1198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23" i="1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J27"/>
  <c r="E34"/>
  <c r="E33"/>
  <c r="E32"/>
  <c r="K26" l="1"/>
  <c r="K25" s="1"/>
  <c r="I26"/>
  <c r="F26"/>
  <c r="D26"/>
  <c r="D25" s="1"/>
  <c r="D24" s="1"/>
  <c r="C26"/>
  <c r="I25" l="1"/>
  <c r="I24" s="1"/>
  <c r="L26"/>
  <c r="J26"/>
  <c r="K24"/>
  <c r="K3" s="1"/>
  <c r="C25"/>
  <c r="E26"/>
  <c r="H26"/>
  <c r="F25"/>
  <c r="E38"/>
  <c r="E28"/>
  <c r="E27"/>
  <c r="L38"/>
  <c r="L34"/>
  <c r="L33"/>
  <c r="L32"/>
  <c r="L28"/>
  <c r="L27"/>
  <c r="J38"/>
  <c r="J34"/>
  <c r="J33"/>
  <c r="J32"/>
  <c r="J28"/>
  <c r="H38"/>
  <c r="H34"/>
  <c r="H33"/>
  <c r="H32"/>
  <c r="H28"/>
  <c r="H27"/>
  <c r="G38"/>
  <c r="G34"/>
  <c r="G33"/>
  <c r="G32"/>
  <c r="G28"/>
  <c r="G27"/>
  <c r="D3"/>
  <c r="J25" l="1"/>
  <c r="L25"/>
  <c r="L24"/>
  <c r="G26"/>
  <c r="G25" s="1"/>
  <c r="G24" s="1"/>
  <c r="E25"/>
  <c r="C24"/>
  <c r="I3"/>
  <c r="L3" s="1"/>
  <c r="F24"/>
  <c r="J24" s="1"/>
  <c r="H25"/>
  <c r="E24" l="1"/>
  <c r="C3"/>
  <c r="E3" s="1"/>
  <c r="H24"/>
  <c r="F3"/>
  <c r="H3" l="1"/>
  <c r="J3"/>
  <c r="G3"/>
</calcChain>
</file>

<file path=xl/sharedStrings.xml><?xml version="1.0" encoding="utf-8"?>
<sst xmlns="http://schemas.openxmlformats.org/spreadsheetml/2006/main" count="59" uniqueCount="54">
  <si>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</si>
  <si>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</si>
  <si>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</si>
  <si>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</si>
  <si>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</si>
  <si>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Прочие безвозмездные поступления от других бюджетов бюджетной системы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</si>
  <si>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</si>
  <si>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</si>
  <si>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</si>
  <si>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на частичную компенсацию дополнительных расходов на повышение оплаты труда работников бюджетной сферы</t>
  </si>
  <si>
    <t xml:space="preserve">на поддержку мер по обеспечению сбалансированности бюджетов субъектов РФ </t>
  </si>
  <si>
    <t>на выравнивание бюджетной обеспеченности</t>
  </si>
  <si>
    <t>Дотации бюджетам бюджетной системы Российской Федерации, в том числе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</si>
  <si>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</si>
  <si>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</si>
  <si>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ПРОЧИЕ НЕНАЛОГОВЫЕ ДОХОДЫ</t>
  </si>
  <si>
    <t>ГОСУДАРСТВЕННАЯ ПОШЛИНА</t>
  </si>
  <si>
    <t>Регулярные платежи за добычу полезных ископаемых (роялти) при выполнении соглашений о разделе продукции</t>
  </si>
  <si>
    <t>Налог на добычу полезных ископаемых</t>
  </si>
  <si>
    <t>Земельный налог</t>
  </si>
  <si>
    <t>Транспортный налог</t>
  </si>
  <si>
    <t>Налог на имущество организаций</t>
  </si>
  <si>
    <t>Налог на имущество физических лиц</t>
  </si>
  <si>
    <t>Единый сельскохозяйственный налог</t>
  </si>
  <si>
    <t>Единый налог на вмененный доход для отдельных видов деятельности</t>
  </si>
  <si>
    <t>Налог, взимаемый в связи с применением упрощенной системы налогообложения</t>
  </si>
  <si>
    <t>доходы от уплаты акцизов на нефтепродукты</t>
  </si>
  <si>
    <t>акцизы на пиво, производимое на территории РФ</t>
  </si>
  <si>
    <t xml:space="preserve">акцизы на алкогольную продукцию с объемной долей  спирта этилового свыше 9 процентов </t>
  </si>
  <si>
    <t>акцизы на вина, производимые на территории РФ</t>
  </si>
  <si>
    <t>акцизы на алкогольную продукцию, всего, в т.ч.:</t>
  </si>
  <si>
    <t>Акцизы по подакцизным товарам (продукции), производимым на территории РФ, в т.ч.:</t>
  </si>
  <si>
    <t>Налог на доходы физических лиц</t>
  </si>
  <si>
    <t>Налог на прибыль организаций</t>
  </si>
  <si>
    <t>НАЛОГОВЫЕ И НЕНАЛОГОВЫЕ ДОХОДЫ</t>
  </si>
  <si>
    <t>ИТОГО ДОХОДОВ</t>
  </si>
  <si>
    <t>Исполнение (год) к прошлому году, %</t>
  </si>
  <si>
    <t>Наименование доходов</t>
  </si>
  <si>
    <t xml:space="preserve">Код </t>
  </si>
  <si>
    <t>связанные с особым режимом безопасного функционирования закрытых административно-территориальных образований, городским округам</t>
  </si>
  <si>
    <t>за достижение показателей деятельности органов исполнительной власти субъектов Российской Федерации</t>
  </si>
  <si>
    <t>*</t>
  </si>
  <si>
    <t xml:space="preserve"> </t>
  </si>
  <si>
    <t xml:space="preserve">Параметры бюджета Поворинского муниципального района по видам доходов </t>
  </si>
  <si>
    <t>Параметры бюджета 
на 2025 год</t>
  </si>
  <si>
    <t xml:space="preserve">Темп роста показателей на 2025 год к уровню 2024 года </t>
  </si>
  <si>
    <t>Уточненный план на 01.11.2022</t>
  </si>
  <si>
    <t>Исполнение бюджета  за 2022 год</t>
  </si>
  <si>
    <t>Оценка исполнения бюджета  в 2023 году *</t>
  </si>
  <si>
    <t>Параметры бюджета  
на 2024 год</t>
  </si>
  <si>
    <t xml:space="preserve">Темп роста показателей на 2024 год к исполнению 2022 года </t>
  </si>
  <si>
    <t xml:space="preserve">Темп роста показателей на 2024 год к оценке 2023 года </t>
  </si>
  <si>
    <t>Параметры бюджета 
на 2026 год</t>
  </si>
  <si>
    <t xml:space="preserve">Темп роста показателей на 2026 год к уровню 2025 года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</si>
</sst>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0_р_._-;\-* #,##0.00_р_._-;_-* &quot;-&quot;??_р_._-;_-@_-"/>
    <numFmt numFmtId="166" formatCode="#,##0.0\ _₽"/>
    <numFmt numFmtId="167" formatCode="0.0"/>
  </numFmts>
  <fonts count="3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  <charset val="204"/>
    </font>
    <font>
      <b/>
      <sz val="10"/>
      <color rgb="FF008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b/>
      <sz val="11"/>
      <color rgb="FFFF0000"/>
      <name val="Arial"/>
      <family val="2"/>
    </font>
    <font>
      <b/>
      <sz val="12"/>
      <color rgb="FF000000"/>
      <name val="Arial Cyr"/>
      <family val="2"/>
    </font>
    <font>
      <sz val="8"/>
      <color rgb="FF000000"/>
      <name val="Times New Roman Cy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u/>
      <sz val="6"/>
      <color theme="10"/>
      <name val="Arial Cyr"/>
      <family val="2"/>
      <charset val="204"/>
    </font>
    <font>
      <u/>
      <sz val="9.35"/>
      <color theme="10"/>
      <name val="Calibri"/>
      <family val="2"/>
      <charset val="204"/>
    </font>
    <font>
      <sz val="12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Times New Roman Cyr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DCFFFF"/>
        <bgColor indexed="64"/>
      </patternFill>
    </fill>
    <fill>
      <patternFill patternType="solid">
        <fgColor rgb="FFAEFFAE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29">
    <xf numFmtId="0" fontId="0" fillId="0" borderId="0"/>
    <xf numFmtId="165" fontId="3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/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4" fontId="13" fillId="2" borderId="7">
      <alignment horizontal="right" shrinkToFit="1"/>
    </xf>
    <xf numFmtId="4" fontId="13" fillId="2" borderId="8">
      <alignment horizontal="right" shrinkToFit="1"/>
    </xf>
    <xf numFmtId="0" fontId="13" fillId="3" borderId="9">
      <alignment horizontal="left" vertical="top" wrapText="1"/>
    </xf>
    <xf numFmtId="4" fontId="13" fillId="3" borderId="10">
      <alignment horizontal="right" vertical="top" wrapText="1" shrinkToFit="1"/>
    </xf>
    <xf numFmtId="49" fontId="13" fillId="3" borderId="10">
      <alignment horizontal="center" vertical="top" wrapText="1" shrinkToFit="1"/>
    </xf>
    <xf numFmtId="4" fontId="13" fillId="3" borderId="11">
      <alignment horizontal="right" vertical="top" shrinkToFit="1"/>
    </xf>
    <xf numFmtId="0" fontId="14" fillId="4" borderId="12">
      <alignment horizontal="left" vertical="top" wrapText="1"/>
    </xf>
    <xf numFmtId="4" fontId="14" fillId="4" borderId="13">
      <alignment horizontal="right" vertical="top" shrinkToFit="1"/>
    </xf>
    <xf numFmtId="0" fontId="14" fillId="4" borderId="12">
      <alignment horizontal="left" vertical="top" wrapText="1"/>
    </xf>
    <xf numFmtId="4" fontId="14" fillId="4" borderId="14">
      <alignment horizontal="right" vertical="top" shrinkToFit="1"/>
    </xf>
    <xf numFmtId="49" fontId="14" fillId="4" borderId="13">
      <alignment horizontal="center" vertical="top" shrinkToFit="1"/>
    </xf>
    <xf numFmtId="0" fontId="14" fillId="5" borderId="4">
      <alignment horizontal="left" vertical="top" wrapText="1"/>
    </xf>
    <xf numFmtId="4" fontId="14" fillId="5" borderId="5">
      <alignment horizontal="right" vertical="top" shrinkToFit="1"/>
    </xf>
    <xf numFmtId="4" fontId="14" fillId="5" borderId="6">
      <alignment horizontal="right" vertical="top" shrinkToFit="1"/>
    </xf>
    <xf numFmtId="0" fontId="14" fillId="5" borderId="4">
      <alignment horizontal="left" vertical="top" wrapText="1"/>
    </xf>
    <xf numFmtId="0" fontId="11" fillId="0" borderId="4">
      <alignment horizontal="left" vertical="top" wrapText="1"/>
    </xf>
    <xf numFmtId="49" fontId="14" fillId="5" borderId="5">
      <alignment horizontal="center" vertical="top" shrinkToFi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0" fontId="11" fillId="0" borderId="4">
      <alignment horizontal="left" vertical="top" wrapText="1"/>
    </xf>
    <xf numFmtId="4" fontId="12" fillId="0" borderId="5">
      <alignment horizontal="right" vertical="top" shrinkToFit="1"/>
    </xf>
    <xf numFmtId="49" fontId="12" fillId="0" borderId="5">
      <alignment horizontal="center" vertical="top" shrinkToFit="1"/>
    </xf>
    <xf numFmtId="4" fontId="12" fillId="0" borderId="6">
      <alignment horizontal="right" vertical="top" shrinkToFit="1"/>
    </xf>
    <xf numFmtId="0" fontId="11" fillId="0" borderId="4">
      <alignment horizontal="left" vertical="top" wrapText="1"/>
    </xf>
    <xf numFmtId="4" fontId="12" fillId="0" borderId="5">
      <alignment horizontal="right" vertical="top" shrinkToFit="1"/>
    </xf>
    <xf numFmtId="0" fontId="11" fillId="0" borderId="4">
      <alignment horizontal="left" vertical="top" wrapText="1"/>
    </xf>
    <xf numFmtId="4" fontId="12" fillId="0" borderId="6">
      <alignment horizontal="right" vertical="top" shrinkToFit="1"/>
    </xf>
    <xf numFmtId="49" fontId="12" fillId="0" borderId="5">
      <alignment horizontal="center" vertical="top" shrinkToFi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0" fontId="11" fillId="0" borderId="4">
      <alignment horizontal="left" vertical="top" wrapTex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4" fontId="12" fillId="0" borderId="5">
      <alignment horizontal="right" vertical="top" shrinkToFi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0" fontId="11" fillId="0" borderId="4">
      <alignment horizontal="left" vertical="top" wrapText="1"/>
    </xf>
    <xf numFmtId="4" fontId="12" fillId="0" borderId="5">
      <alignment horizontal="right" vertical="top" shrinkToFi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0" fontId="11" fillId="0" borderId="4">
      <alignment horizontal="left" vertical="top" wrapText="1"/>
    </xf>
    <xf numFmtId="49" fontId="12" fillId="0" borderId="5">
      <alignment horizontal="center" vertical="top" shrinkToFit="1"/>
    </xf>
    <xf numFmtId="0" fontId="12" fillId="0" borderId="5">
      <alignment horizontal="left" vertical="top" wrapText="1"/>
    </xf>
    <xf numFmtId="4" fontId="12" fillId="0" borderId="5">
      <alignment horizontal="right" vertical="top" shrinkToFit="1"/>
    </xf>
    <xf numFmtId="4" fontId="12" fillId="0" borderId="6">
      <alignment horizontal="right" vertical="top" shrinkToFit="1"/>
    </xf>
    <xf numFmtId="0" fontId="1" fillId="0" borderId="0"/>
    <xf numFmtId="0" fontId="15" fillId="6" borderId="0">
      <alignment horizontal="right" vertical="center"/>
    </xf>
    <xf numFmtId="0" fontId="16" fillId="0" borderId="4">
      <alignment horizontal="left" vertical="top" wrapText="1"/>
    </xf>
    <xf numFmtId="4" fontId="17" fillId="0" borderId="15">
      <alignment horizontal="center" vertical="top" wrapText="1"/>
    </xf>
    <xf numFmtId="0" fontId="12" fillId="0" borderId="0">
      <alignment horizontal="right" vertical="top" wrapText="1"/>
    </xf>
    <xf numFmtId="164" fontId="13" fillId="2" borderId="7">
      <alignment horizontal="right" shrinkToFit="1"/>
    </xf>
    <xf numFmtId="164" fontId="13" fillId="2" borderId="8">
      <alignment horizontal="right" shrinkToFit="1"/>
    </xf>
    <xf numFmtId="164" fontId="14" fillId="4" borderId="13">
      <alignment horizontal="right" vertical="top" shrinkToFit="1"/>
    </xf>
    <xf numFmtId="164" fontId="14" fillId="4" borderId="14">
      <alignment horizontal="right" vertical="top" shrinkToFit="1"/>
    </xf>
    <xf numFmtId="164" fontId="13" fillId="2" borderId="7">
      <alignment horizontal="right" shrinkToFit="1"/>
    </xf>
    <xf numFmtId="164" fontId="13" fillId="2" borderId="8">
      <alignment horizontal="right" shrinkToFit="1"/>
    </xf>
    <xf numFmtId="164" fontId="13" fillId="3" borderId="10">
      <alignment horizontal="right" vertical="top" wrapText="1" shrinkToFit="1"/>
    </xf>
    <xf numFmtId="166" fontId="13" fillId="2" borderId="7">
      <alignment horizontal="right" shrinkToFit="1"/>
    </xf>
    <xf numFmtId="164" fontId="13" fillId="3" borderId="11">
      <alignment horizontal="right" vertical="top" shrinkToFit="1"/>
    </xf>
    <xf numFmtId="166" fontId="13" fillId="2" borderId="7">
      <alignment horizontal="right" shrinkToFit="1"/>
    </xf>
    <xf numFmtId="164" fontId="13" fillId="2" borderId="8">
      <alignment horizontal="right" shrinkToFit="1"/>
    </xf>
    <xf numFmtId="164" fontId="14" fillId="4" borderId="13">
      <alignment horizontal="right" vertical="top" shrinkToFit="1"/>
    </xf>
    <xf numFmtId="166" fontId="13" fillId="3" borderId="10">
      <alignment horizontal="right" vertical="top" wrapText="1" shrinkToFit="1"/>
    </xf>
    <xf numFmtId="164" fontId="14" fillId="4" borderId="14">
      <alignment horizontal="right" vertical="top" shrinkToFit="1"/>
    </xf>
    <xf numFmtId="166" fontId="13" fillId="3" borderId="10">
      <alignment horizontal="right" vertical="top" wrapText="1" shrinkToFit="1"/>
    </xf>
    <xf numFmtId="164" fontId="13" fillId="3" borderId="11">
      <alignment horizontal="right" vertical="top" shrinkToFit="1"/>
    </xf>
    <xf numFmtId="164" fontId="14" fillId="5" borderId="5">
      <alignment horizontal="right" vertical="top" shrinkToFit="1"/>
    </xf>
    <xf numFmtId="164" fontId="14" fillId="5" borderId="5">
      <alignment horizontal="right" vertical="top" shrinkToFit="1"/>
    </xf>
    <xf numFmtId="164" fontId="14" fillId="4" borderId="13">
      <alignment horizontal="right" vertical="top" shrinkToFit="1"/>
    </xf>
    <xf numFmtId="164" fontId="14" fillId="5" borderId="6">
      <alignment horizontal="right" vertical="top" shrinkToFit="1"/>
    </xf>
    <xf numFmtId="166" fontId="14" fillId="4" borderId="14">
      <alignment horizontal="right" vertical="top" shrinkToFit="1"/>
    </xf>
    <xf numFmtId="164" fontId="12" fillId="0" borderId="5">
      <alignment horizontal="right" vertical="top" shrinkToFit="1"/>
    </xf>
    <xf numFmtId="166" fontId="14" fillId="4" borderId="14">
      <alignment horizontal="right" vertical="top" shrinkToFit="1"/>
    </xf>
    <xf numFmtId="167" fontId="14" fillId="4" borderId="14">
      <alignment horizontal="right" vertical="top" shrinkToFit="1"/>
    </xf>
    <xf numFmtId="166" fontId="14" fillId="5" borderId="5">
      <alignment horizontal="right" vertical="top" shrinkToFit="1"/>
    </xf>
    <xf numFmtId="164" fontId="12" fillId="0" borderId="6">
      <alignment horizontal="right" vertical="top" shrinkToFit="1"/>
    </xf>
    <xf numFmtId="166" fontId="14" fillId="5" borderId="5">
      <alignment horizontal="right" vertical="top" shrinkToFit="1"/>
    </xf>
    <xf numFmtId="164" fontId="14" fillId="5" borderId="6">
      <alignment horizontal="right" vertical="top" shrinkToFit="1"/>
    </xf>
    <xf numFmtId="0" fontId="16" fillId="0" borderId="4">
      <alignment horizontal="left" vertical="top" wrapText="1"/>
    </xf>
    <xf numFmtId="0" fontId="18" fillId="0" borderId="4">
      <alignment horizontal="left" vertical="top" wrapText="1"/>
    </xf>
    <xf numFmtId="166" fontId="12" fillId="0" borderId="5">
      <alignment horizontal="right" vertical="top" shrinkToFit="1"/>
    </xf>
    <xf numFmtId="0" fontId="13" fillId="7" borderId="9">
      <alignment horizontal="left" vertical="top" wrapText="1"/>
    </xf>
    <xf numFmtId="166" fontId="12" fillId="0" borderId="5">
      <alignment horizontal="right" vertical="top" shrinkToFit="1"/>
    </xf>
    <xf numFmtId="166" fontId="12" fillId="0" borderId="6">
      <alignment horizontal="right" vertical="top" shrinkToFit="1"/>
    </xf>
    <xf numFmtId="166" fontId="12" fillId="0" borderId="6">
      <alignment horizontal="right" vertical="top" shrinkToFit="1"/>
    </xf>
    <xf numFmtId="164" fontId="14" fillId="5" borderId="5">
      <alignment horizontal="right" vertical="top" shrinkToFit="1"/>
    </xf>
    <xf numFmtId="0" fontId="14" fillId="7" borderId="12">
      <alignment horizontal="left" vertical="top" wrapText="1"/>
    </xf>
    <xf numFmtId="167" fontId="12" fillId="0" borderId="6">
      <alignment horizontal="right" vertical="top" shrinkToFit="1"/>
    </xf>
    <xf numFmtId="0" fontId="16" fillId="0" borderId="4">
      <alignment horizontal="left" vertical="top" wrapText="1"/>
    </xf>
    <xf numFmtId="0" fontId="14" fillId="7" borderId="12">
      <alignment horizontal="left" vertical="top" wrapText="1"/>
    </xf>
    <xf numFmtId="164" fontId="13" fillId="3" borderId="10">
      <alignment horizontal="right" vertical="top" wrapText="1" shrinkToFit="1"/>
    </xf>
    <xf numFmtId="164" fontId="12" fillId="0" borderId="5">
      <alignment horizontal="right" vertical="top" shrinkToFit="1"/>
    </xf>
    <xf numFmtId="0" fontId="16" fillId="0" borderId="4">
      <alignment horizontal="left" vertical="top" wrapText="1"/>
    </xf>
    <xf numFmtId="0" fontId="16" fillId="0" borderId="4">
      <alignment horizontal="left" vertical="top" wrapText="1"/>
    </xf>
    <xf numFmtId="164" fontId="14" fillId="4" borderId="13">
      <alignment horizontal="right" vertical="top" shrinkToFit="1"/>
    </xf>
    <xf numFmtId="0" fontId="18" fillId="0" borderId="4">
      <alignment horizontal="left" vertical="top" wrapText="1"/>
    </xf>
    <xf numFmtId="164" fontId="13" fillId="2" borderId="7">
      <alignment horizontal="right" shrinkToFit="1"/>
    </xf>
    <xf numFmtId="164" fontId="14" fillId="4" borderId="14">
      <alignment horizontal="right" vertical="top" shrinkToFit="1"/>
    </xf>
    <xf numFmtId="0" fontId="16" fillId="0" borderId="4">
      <alignment horizontal="left" vertical="top" wrapText="1"/>
    </xf>
    <xf numFmtId="164" fontId="13" fillId="2" borderId="8">
      <alignment horizontal="right" shrinkToFit="1"/>
    </xf>
    <xf numFmtId="164" fontId="14" fillId="5" borderId="5">
      <alignment horizontal="right" vertical="top" shrinkToFit="1"/>
    </xf>
    <xf numFmtId="164" fontId="13" fillId="3" borderId="10">
      <alignment horizontal="right" vertical="top" wrapText="1" shrinkToFit="1"/>
    </xf>
    <xf numFmtId="0" fontId="16" fillId="0" borderId="4">
      <alignment horizontal="left" vertical="top" wrapText="1"/>
    </xf>
    <xf numFmtId="164" fontId="13" fillId="3" borderId="11">
      <alignment horizontal="right" vertical="top" shrinkToFit="1"/>
    </xf>
    <xf numFmtId="0" fontId="16" fillId="0" borderId="4">
      <alignment horizontal="left" vertical="top" wrapText="1"/>
    </xf>
    <xf numFmtId="0" fontId="16" fillId="0" borderId="4">
      <alignment horizontal="left" vertical="top" wrapText="1"/>
    </xf>
    <xf numFmtId="164" fontId="14" fillId="4" borderId="13">
      <alignment horizontal="right" vertical="top" shrinkToFit="1"/>
    </xf>
    <xf numFmtId="164" fontId="12" fillId="0" borderId="6">
      <alignment horizontal="right" vertical="top" shrinkToFit="1"/>
    </xf>
    <xf numFmtId="164" fontId="14" fillId="4" borderId="14">
      <alignment horizontal="right" vertical="top" shrinkToFit="1"/>
    </xf>
    <xf numFmtId="0" fontId="18" fillId="0" borderId="4">
      <alignment horizontal="left" vertical="top" wrapText="1"/>
    </xf>
    <xf numFmtId="164" fontId="14" fillId="5" borderId="5">
      <alignment horizontal="right" vertical="top" shrinkToFit="1"/>
    </xf>
    <xf numFmtId="0" fontId="16" fillId="0" borderId="4">
      <alignment horizontal="left" vertical="top" wrapText="1"/>
    </xf>
    <xf numFmtId="164" fontId="14" fillId="5" borderId="6">
      <alignment horizontal="right" vertical="top" shrinkToFit="1"/>
    </xf>
    <xf numFmtId="0" fontId="11" fillId="7" borderId="4">
      <alignment horizontal="left" vertical="top" wrapText="1"/>
    </xf>
    <xf numFmtId="164" fontId="12" fillId="0" borderId="5">
      <alignment horizontal="right" vertical="top" shrinkToFit="1"/>
    </xf>
    <xf numFmtId="164" fontId="12" fillId="0" borderId="6">
      <alignment horizontal="right" vertical="top" shrinkToFit="1"/>
    </xf>
    <xf numFmtId="4" fontId="19" fillId="3" borderId="10">
      <alignment horizontal="right" vertical="top" wrapText="1" shrinkToFit="1"/>
    </xf>
    <xf numFmtId="0" fontId="16" fillId="0" borderId="4">
      <alignment horizontal="left" vertical="top" wrapText="1"/>
    </xf>
    <xf numFmtId="0" fontId="11" fillId="0" borderId="0"/>
    <xf numFmtId="0" fontId="11" fillId="0" borderId="0"/>
    <xf numFmtId="0" fontId="10" fillId="0" borderId="0"/>
    <xf numFmtId="49" fontId="14" fillId="0" borderId="16">
      <alignment horizontal="center" vertical="center" wrapText="1"/>
    </xf>
    <xf numFmtId="0" fontId="11" fillId="8" borderId="0"/>
    <xf numFmtId="0" fontId="11" fillId="0" borderId="0">
      <alignment horizontal="left" vertical="top" wrapText="1"/>
    </xf>
    <xf numFmtId="0" fontId="11" fillId="0" borderId="0"/>
    <xf numFmtId="0" fontId="20" fillId="0" borderId="0">
      <alignment horizontal="center" wrapText="1"/>
    </xf>
    <xf numFmtId="0" fontId="20" fillId="0" borderId="0">
      <alignment horizontal="center"/>
    </xf>
    <xf numFmtId="0" fontId="11" fillId="0" borderId="0">
      <alignment wrapText="1"/>
    </xf>
    <xf numFmtId="0" fontId="11" fillId="0" borderId="0">
      <alignment horizontal="right"/>
    </xf>
    <xf numFmtId="0" fontId="11" fillId="8" borderId="17"/>
    <xf numFmtId="0" fontId="11" fillId="0" borderId="15">
      <alignment horizontal="center" vertical="center" wrapText="1"/>
    </xf>
    <xf numFmtId="0" fontId="11" fillId="0" borderId="18"/>
    <xf numFmtId="0" fontId="11" fillId="0" borderId="15">
      <alignment horizontal="center" vertical="center" shrinkToFit="1"/>
    </xf>
    <xf numFmtId="0" fontId="11" fillId="8" borderId="19"/>
    <xf numFmtId="0" fontId="18" fillId="0" borderId="15">
      <alignment horizontal="left"/>
    </xf>
    <xf numFmtId="4" fontId="18" fillId="9" borderId="15">
      <alignment horizontal="right" vertical="top" shrinkToFit="1"/>
    </xf>
    <xf numFmtId="0" fontId="11" fillId="8" borderId="20"/>
    <xf numFmtId="0" fontId="11" fillId="0" borderId="19"/>
    <xf numFmtId="0" fontId="11" fillId="0" borderId="0">
      <alignment horizontal="left" wrapText="1"/>
    </xf>
    <xf numFmtId="49" fontId="11" fillId="0" borderId="15">
      <alignment horizontal="left" vertical="top" wrapText="1"/>
    </xf>
    <xf numFmtId="4" fontId="11" fillId="10" borderId="15">
      <alignment horizontal="right" vertical="top" shrinkToFit="1"/>
    </xf>
    <xf numFmtId="0" fontId="11" fillId="8" borderId="20">
      <alignment horizontal="center"/>
    </xf>
    <xf numFmtId="0" fontId="11" fillId="8" borderId="0">
      <alignment horizontal="center"/>
    </xf>
    <xf numFmtId="4" fontId="11" fillId="0" borderId="15">
      <alignment horizontal="right" vertical="top" shrinkToFit="1"/>
    </xf>
    <xf numFmtId="49" fontId="18" fillId="0" borderId="15">
      <alignment horizontal="left" vertical="top" wrapText="1"/>
    </xf>
    <xf numFmtId="0" fontId="11" fillId="8" borderId="0">
      <alignment horizontal="left"/>
    </xf>
    <xf numFmtId="4" fontId="11" fillId="0" borderId="18">
      <alignment horizontal="right" shrinkToFit="1"/>
    </xf>
    <xf numFmtId="4" fontId="11" fillId="0" borderId="0">
      <alignment horizontal="right" shrinkToFit="1"/>
    </xf>
    <xf numFmtId="0" fontId="11" fillId="8" borderId="19">
      <alignment horizontal="center"/>
    </xf>
    <xf numFmtId="49" fontId="21" fillId="0" borderId="15">
      <alignment horizontal="center" vertical="center" wrapText="1"/>
    </xf>
    <xf numFmtId="4" fontId="22" fillId="11" borderId="21">
      <alignment horizontal="right" vertical="top" shrinkToFit="1"/>
    </xf>
    <xf numFmtId="49" fontId="23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49" fontId="21" fillId="0" borderId="15">
      <alignment horizontal="center" vertical="center" wrapText="1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 applyNumberFormat="0" applyFont="0" applyFill="0" applyBorder="0" applyAlignment="0" applyProtection="0">
      <alignment vertical="top"/>
    </xf>
    <xf numFmtId="0" fontId="26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0" fillId="0" borderId="0"/>
    <xf numFmtId="0" fontId="29" fillId="0" borderId="0">
      <alignment vertical="top" wrapText="1"/>
    </xf>
    <xf numFmtId="0" fontId="29" fillId="0" borderId="0">
      <alignment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27" fillId="0" borderId="0"/>
    <xf numFmtId="0" fontId="1" fillId="0" borderId="0"/>
    <xf numFmtId="0" fontId="30" fillId="0" borderId="0"/>
    <xf numFmtId="0" fontId="31" fillId="0" borderId="0"/>
    <xf numFmtId="0" fontId="31" fillId="0" borderId="0"/>
    <xf numFmtId="0" fontId="32" fillId="0" borderId="0"/>
    <xf numFmtId="0" fontId="33" fillId="0" borderId="0"/>
    <xf numFmtId="0" fontId="30" fillId="0" borderId="0"/>
    <xf numFmtId="0" fontId="34" fillId="0" borderId="0"/>
    <xf numFmtId="0" fontId="1" fillId="0" borderId="0"/>
    <xf numFmtId="0" fontId="3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4" fillId="0" borderId="0"/>
    <xf numFmtId="0" fontId="34" fillId="0" borderId="0"/>
    <xf numFmtId="0" fontId="3" fillId="0" borderId="0" applyNumberFormat="0" applyFont="0" applyFill="0" applyBorder="0" applyAlignment="0" applyProtection="0">
      <alignment vertical="top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5" fontId="27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left" wrapText="1" indent="3"/>
    </xf>
    <xf numFmtId="0" fontId="4" fillId="0" borderId="2" xfId="0" applyFont="1" applyBorder="1" applyAlignment="1">
      <alignment vertical="center"/>
    </xf>
    <xf numFmtId="3" fontId="5" fillId="0" borderId="2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164" fontId="5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Fill="1" applyBorder="1" applyAlignment="1">
      <alignment wrapText="1"/>
    </xf>
    <xf numFmtId="0" fontId="0" fillId="0" borderId="1" xfId="0" applyBorder="1" applyAlignment="1">
      <alignment horizontal="center"/>
    </xf>
    <xf numFmtId="164" fontId="35" fillId="0" borderId="1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</cellXfs>
  <cellStyles count="229">
    <cellStyle name="br" xfId="3"/>
    <cellStyle name="col" xfId="4"/>
    <cellStyle name="ex100" xfId="5"/>
    <cellStyle name="ex101" xfId="6"/>
    <cellStyle name="ex102" xfId="7"/>
    <cellStyle name="ex103" xfId="8"/>
    <cellStyle name="ex104" xfId="9"/>
    <cellStyle name="ex58" xfId="10"/>
    <cellStyle name="ex59" xfId="11"/>
    <cellStyle name="ex60" xfId="12"/>
    <cellStyle name="ex61" xfId="13"/>
    <cellStyle name="ex61 2" xfId="14"/>
    <cellStyle name="ex62" xfId="15"/>
    <cellStyle name="ex63" xfId="16"/>
    <cellStyle name="ex64" xfId="17"/>
    <cellStyle name="ex64 2" xfId="18"/>
    <cellStyle name="ex65" xfId="19"/>
    <cellStyle name="ex65 2" xfId="20"/>
    <cellStyle name="ex66" xfId="21"/>
    <cellStyle name="ex67" xfId="22"/>
    <cellStyle name="ex68" xfId="23"/>
    <cellStyle name="ex68 2" xfId="24"/>
    <cellStyle name="ex69" xfId="25"/>
    <cellStyle name="ex69 2" xfId="26"/>
    <cellStyle name="ex70" xfId="27"/>
    <cellStyle name="ex71" xfId="28"/>
    <cellStyle name="ex72" xfId="29"/>
    <cellStyle name="ex73" xfId="30"/>
    <cellStyle name="ex73 2" xfId="31"/>
    <cellStyle name="ex74" xfId="32"/>
    <cellStyle name="ex75" xfId="33"/>
    <cellStyle name="ex76" xfId="34"/>
    <cellStyle name="ex76 2" xfId="35"/>
    <cellStyle name="ex77" xfId="36"/>
    <cellStyle name="ex77 2" xfId="37"/>
    <cellStyle name="ex78" xfId="38"/>
    <cellStyle name="ex79" xfId="39"/>
    <cellStyle name="ex80" xfId="40"/>
    <cellStyle name="ex80 2" xfId="41"/>
    <cellStyle name="ex81" xfId="42"/>
    <cellStyle name="ex81 2" xfId="43"/>
    <cellStyle name="ex82" xfId="44"/>
    <cellStyle name="ex83" xfId="45"/>
    <cellStyle name="ex84" xfId="46"/>
    <cellStyle name="ex85" xfId="47"/>
    <cellStyle name="ex86" xfId="48"/>
    <cellStyle name="ex87" xfId="49"/>
    <cellStyle name="ex88" xfId="50"/>
    <cellStyle name="ex89" xfId="51"/>
    <cellStyle name="ex90" xfId="52"/>
    <cellStyle name="ex91" xfId="53"/>
    <cellStyle name="ex92" xfId="54"/>
    <cellStyle name="ex93" xfId="55"/>
    <cellStyle name="ex94" xfId="56"/>
    <cellStyle name="ex95" xfId="57"/>
    <cellStyle name="ex96" xfId="58"/>
    <cellStyle name="ex97" xfId="59"/>
    <cellStyle name="ex98" xfId="60"/>
    <cellStyle name="ex99" xfId="61"/>
    <cellStyle name="Normal" xfId="62"/>
    <cellStyle name="S10" xfId="63"/>
    <cellStyle name="st105" xfId="64"/>
    <cellStyle name="st33" xfId="65"/>
    <cellStyle name="st57" xfId="66"/>
    <cellStyle name="st68" xfId="67"/>
    <cellStyle name="st69" xfId="68"/>
    <cellStyle name="st70" xfId="69"/>
    <cellStyle name="st71" xfId="70"/>
    <cellStyle name="st72" xfId="71"/>
    <cellStyle name="st73" xfId="72"/>
    <cellStyle name="st74" xfId="73"/>
    <cellStyle name="st75" xfId="74"/>
    <cellStyle name="st75 2" xfId="75"/>
    <cellStyle name="st75 3" xfId="76"/>
    <cellStyle name="st76" xfId="77"/>
    <cellStyle name="st76 2" xfId="78"/>
    <cellStyle name="st77" xfId="79"/>
    <cellStyle name="st77 2" xfId="80"/>
    <cellStyle name="st77 3" xfId="81"/>
    <cellStyle name="st78" xfId="82"/>
    <cellStyle name="st78 2" xfId="83"/>
    <cellStyle name="st78 3" xfId="84"/>
    <cellStyle name="st79" xfId="85"/>
    <cellStyle name="st79 2" xfId="86"/>
    <cellStyle name="st80" xfId="87"/>
    <cellStyle name="st80 2" xfId="88"/>
    <cellStyle name="st80 3" xfId="89"/>
    <cellStyle name="st80 4" xfId="90"/>
    <cellStyle name="st81" xfId="91"/>
    <cellStyle name="st81 2" xfId="92"/>
    <cellStyle name="st81 3" xfId="93"/>
    <cellStyle name="st82" xfId="94"/>
    <cellStyle name="st82 2" xfId="95"/>
    <cellStyle name="st82 3" xfId="96"/>
    <cellStyle name="st83" xfId="97"/>
    <cellStyle name="st83 2" xfId="98"/>
    <cellStyle name="st83 3" xfId="99"/>
    <cellStyle name="st84" xfId="100"/>
    <cellStyle name="st84 2" xfId="101"/>
    <cellStyle name="st84 3" xfId="102"/>
    <cellStyle name="st84 4" xfId="103"/>
    <cellStyle name="st84 5" xfId="104"/>
    <cellStyle name="st85" xfId="105"/>
    <cellStyle name="st86" xfId="106"/>
    <cellStyle name="st86 2" xfId="107"/>
    <cellStyle name="st86 3" xfId="108"/>
    <cellStyle name="st87" xfId="109"/>
    <cellStyle name="st87 2" xfId="110"/>
    <cellStyle name="st88" xfId="111"/>
    <cellStyle name="st88 2" xfId="112"/>
    <cellStyle name="st88 3" xfId="113"/>
    <cellStyle name="st89" xfId="114"/>
    <cellStyle name="st89 2" xfId="115"/>
    <cellStyle name="st89 3" xfId="116"/>
    <cellStyle name="st90" xfId="117"/>
    <cellStyle name="st90 2" xfId="118"/>
    <cellStyle name="st91" xfId="119"/>
    <cellStyle name="st91 2" xfId="120"/>
    <cellStyle name="st91 3" xfId="121"/>
    <cellStyle name="st92" xfId="122"/>
    <cellStyle name="st92 2" xfId="123"/>
    <cellStyle name="st93" xfId="124"/>
    <cellStyle name="st93 2" xfId="125"/>
    <cellStyle name="st94" xfId="126"/>
    <cellStyle name="st94 2" xfId="127"/>
    <cellStyle name="st95" xfId="128"/>
    <cellStyle name="st95 2" xfId="129"/>
    <cellStyle name="st96" xfId="130"/>
    <cellStyle name="st96 2" xfId="131"/>
    <cellStyle name="st97" xfId="132"/>
    <cellStyle name="st98" xfId="133"/>
    <cellStyle name="st99" xfId="134"/>
    <cellStyle name="style0" xfId="135"/>
    <cellStyle name="td" xfId="136"/>
    <cellStyle name="tr" xfId="137"/>
    <cellStyle name="xl_bot_header" xfId="138"/>
    <cellStyle name="xl21" xfId="139"/>
    <cellStyle name="xl22" xfId="140"/>
    <cellStyle name="xl23" xfId="141"/>
    <cellStyle name="xl24" xfId="142"/>
    <cellStyle name="xl25" xfId="143"/>
    <cellStyle name="xl26" xfId="144"/>
    <cellStyle name="xl27" xfId="145"/>
    <cellStyle name="xl28" xfId="146"/>
    <cellStyle name="xl29" xfId="147"/>
    <cellStyle name="xl30" xfId="148"/>
    <cellStyle name="xl31" xfId="149"/>
    <cellStyle name="xl32" xfId="150"/>
    <cellStyle name="xl33" xfId="151"/>
    <cellStyle name="xl34" xfId="152"/>
    <cellStyle name="xl35" xfId="153"/>
    <cellStyle name="xl36" xfId="154"/>
    <cellStyle name="xl37" xfId="155"/>
    <cellStyle name="xl38" xfId="156"/>
    <cellStyle name="xl39" xfId="157"/>
    <cellStyle name="xl40" xfId="158"/>
    <cellStyle name="xl41" xfId="159"/>
    <cellStyle name="xl42" xfId="160"/>
    <cellStyle name="xl43" xfId="161"/>
    <cellStyle name="xl44" xfId="162"/>
    <cellStyle name="xl45" xfId="163"/>
    <cellStyle name="xl46" xfId="164"/>
    <cellStyle name="xl47" xfId="165"/>
    <cellStyle name="xl72" xfId="166"/>
    <cellStyle name="xl75" xfId="167"/>
    <cellStyle name="xl76" xfId="168"/>
    <cellStyle name="xl77" xfId="169"/>
    <cellStyle name="xl78" xfId="170"/>
    <cellStyle name="xl79" xfId="171"/>
    <cellStyle name="xl80" xfId="172"/>
    <cellStyle name="xl82" xfId="173"/>
    <cellStyle name="xl83" xfId="174"/>
    <cellStyle name="xl84" xfId="175"/>
    <cellStyle name="xl85" xfId="176"/>
    <cellStyle name="xl87" xfId="177"/>
    <cellStyle name="Гиперссылка 2" xfId="178"/>
    <cellStyle name="Гиперссылка 3" xfId="179"/>
    <cellStyle name="Денежный 2" xfId="180"/>
    <cellStyle name="Обычный" xfId="0" builtinId="0"/>
    <cellStyle name="Обычный 10" xfId="181"/>
    <cellStyle name="Обычный 11" xfId="182"/>
    <cellStyle name="Обычный 12" xfId="183"/>
    <cellStyle name="Обычный 12 2" xfId="184"/>
    <cellStyle name="Обычный 13" xfId="185"/>
    <cellStyle name="Обычный 13 2" xfId="186"/>
    <cellStyle name="Обычный 14" xfId="187"/>
    <cellStyle name="Обычный 15" xfId="188"/>
    <cellStyle name="Обычный 16" xfId="189"/>
    <cellStyle name="Обычный 2" xfId="190"/>
    <cellStyle name="Обычный 2 2" xfId="191"/>
    <cellStyle name="Обычный 2 2 2" xfId="192"/>
    <cellStyle name="Обычный 2 2 2 2" xfId="193"/>
    <cellStyle name="Обычный 2 2 3" xfId="194"/>
    <cellStyle name="Обычный 2 2 4" xfId="195"/>
    <cellStyle name="Обычный 2 2 5" xfId="196"/>
    <cellStyle name="Обычный 2 2 6" xfId="197"/>
    <cellStyle name="Обычный 2 2 7" xfId="198"/>
    <cellStyle name="Обычный 2 2 7 2" xfId="199"/>
    <cellStyle name="Обычный 2 3" xfId="200"/>
    <cellStyle name="Обычный 2 4" xfId="201"/>
    <cellStyle name="Обычный 2 5" xfId="202"/>
    <cellStyle name="Обычный 2 6" xfId="203"/>
    <cellStyle name="Обычный 2 7" xfId="204"/>
    <cellStyle name="Обычный 2_Копия Xl0001235" xfId="205"/>
    <cellStyle name="Обычный 3" xfId="206"/>
    <cellStyle name="Обычный 3 2" xfId="207"/>
    <cellStyle name="Обычный 3 3" xfId="208"/>
    <cellStyle name="Обычный 33" xfId="209"/>
    <cellStyle name="Обычный 4" xfId="2"/>
    <cellStyle name="Обычный 4 2" xfId="210"/>
    <cellStyle name="Обычный 5" xfId="211"/>
    <cellStyle name="Обычный 5 2" xfId="212"/>
    <cellStyle name="Обычный 5 3" xfId="213"/>
    <cellStyle name="Обычный 6" xfId="214"/>
    <cellStyle name="Обычный 6 2" xfId="215"/>
    <cellStyle name="Обычный 7" xfId="216"/>
    <cellStyle name="Обычный 8" xfId="217"/>
    <cellStyle name="Обычный 9" xfId="218"/>
    <cellStyle name="Процентный 2" xfId="219"/>
    <cellStyle name="Процентный 3" xfId="220"/>
    <cellStyle name="Стиль 1" xfId="221"/>
    <cellStyle name="Стиль 2" xfId="222"/>
    <cellStyle name="Стиль 3" xfId="223"/>
    <cellStyle name="Стиль 4" xfId="224"/>
    <cellStyle name="Стиль 5" xfId="225"/>
    <cellStyle name="Стиль 6" xfId="226"/>
    <cellStyle name="Финансовый 2" xfId="1"/>
    <cellStyle name="Финансовый 3" xfId="227"/>
    <cellStyle name="Финансовый 4" xfId="22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tabSelected="1" view="pageBreakPreview" zoomScale="73" zoomScaleNormal="73" zoomScaleSheetLayoutView="73" workbookViewId="0">
      <pane xSplit="2" ySplit="2" topLeftCell="C3" activePane="bottomRight" state="frozen"/>
      <selection pane="topRight" activeCell="C1" sqref="C1"/>
      <selection pane="bottomLeft" activeCell="A6" sqref="A6"/>
      <selection pane="bottomRight" activeCell="S1" sqref="S1:S1048576"/>
    </sheetView>
  </sheetViews>
  <sheetFormatPr defaultRowHeight="15"/>
  <cols>
    <col min="1" max="1" width="7" customWidth="1"/>
    <col min="2" max="2" width="54.42578125" style="2" customWidth="1"/>
    <col min="3" max="12" width="15.7109375" style="1" customWidth="1"/>
    <col min="19" max="19" width="40.28515625" customWidth="1"/>
  </cols>
  <sheetData>
    <row r="1" spans="1:12" ht="28.5" customHeight="1">
      <c r="A1" s="24"/>
      <c r="B1" s="29" t="s">
        <v>43</v>
      </c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78.75">
      <c r="A2" s="19" t="s">
        <v>38</v>
      </c>
      <c r="B2" s="23" t="s">
        <v>37</v>
      </c>
      <c r="C2" s="22" t="s">
        <v>47</v>
      </c>
      <c r="D2" s="21" t="s">
        <v>48</v>
      </c>
      <c r="E2" s="21" t="s">
        <v>36</v>
      </c>
      <c r="F2" s="20" t="s">
        <v>49</v>
      </c>
      <c r="G2" s="25" t="s">
        <v>50</v>
      </c>
      <c r="H2" s="20" t="s">
        <v>51</v>
      </c>
      <c r="I2" s="20" t="s">
        <v>44</v>
      </c>
      <c r="J2" s="20" t="s">
        <v>45</v>
      </c>
      <c r="K2" s="20" t="s">
        <v>52</v>
      </c>
      <c r="L2" s="20" t="s">
        <v>53</v>
      </c>
    </row>
    <row r="3" spans="1:12" ht="15.75">
      <c r="A3" s="19"/>
      <c r="B3" s="11" t="s">
        <v>35</v>
      </c>
      <c r="C3" s="9">
        <f>SUM(C4+C24)</f>
        <v>1011111</v>
      </c>
      <c r="D3" s="9">
        <f>SUM(D4+D24)</f>
        <v>934280.29999999993</v>
      </c>
      <c r="E3" s="8">
        <f>D3/C3*100</f>
        <v>92.401358505643785</v>
      </c>
      <c r="F3" s="9">
        <f>SUM(F4+F24)</f>
        <v>1004385.4</v>
      </c>
      <c r="G3" s="8">
        <f>F3/C3*100</f>
        <v>99.334830696135242</v>
      </c>
      <c r="H3" s="8">
        <f>F3/D3*100</f>
        <v>107.50364745997535</v>
      </c>
      <c r="I3" s="9">
        <f>SUM(I4+I24)</f>
        <v>843749.7</v>
      </c>
      <c r="J3" s="8">
        <f>I3/F3*100</f>
        <v>84.006567598453728</v>
      </c>
      <c r="K3" s="9">
        <f>SUM(K4+K24)</f>
        <v>909339.2</v>
      </c>
      <c r="L3" s="8">
        <f>K3/I3*100</f>
        <v>107.77357313430748</v>
      </c>
    </row>
    <row r="4" spans="1:12">
      <c r="A4" s="17">
        <v>10000</v>
      </c>
      <c r="B4" s="14" t="s">
        <v>34</v>
      </c>
      <c r="C4" s="28">
        <v>275921.8</v>
      </c>
      <c r="D4" s="28">
        <v>254385</v>
      </c>
      <c r="E4" s="8">
        <f t="shared" ref="E4:E23" si="0">D4/C4*100</f>
        <v>92.194600064221106</v>
      </c>
      <c r="F4" s="28">
        <v>221706</v>
      </c>
      <c r="G4" s="8">
        <f t="shared" ref="G4:G23" si="1">F4/C4*100</f>
        <v>80.351026993880154</v>
      </c>
      <c r="H4" s="8">
        <f t="shared" ref="H4:H23" si="2">F4/D4*100</f>
        <v>87.153723686538115</v>
      </c>
      <c r="I4" s="28">
        <v>239016</v>
      </c>
      <c r="J4" s="8">
        <f t="shared" ref="J4:J23" si="3">I4/F4*100</f>
        <v>107.80763714107873</v>
      </c>
      <c r="K4" s="28">
        <v>257923</v>
      </c>
      <c r="L4" s="8">
        <f t="shared" ref="L4:L23" si="4">K4/I4*100</f>
        <v>107.91034909796832</v>
      </c>
    </row>
    <row r="5" spans="1:12">
      <c r="A5" s="17">
        <v>10101</v>
      </c>
      <c r="B5" s="14" t="s">
        <v>33</v>
      </c>
      <c r="C5" s="28">
        <v>0</v>
      </c>
      <c r="D5" s="28">
        <v>0</v>
      </c>
      <c r="E5" s="8" t="e">
        <f t="shared" si="0"/>
        <v>#DIV/0!</v>
      </c>
      <c r="F5" s="28">
        <v>0</v>
      </c>
      <c r="G5" s="8" t="e">
        <f t="shared" si="1"/>
        <v>#DIV/0!</v>
      </c>
      <c r="H5" s="8" t="e">
        <f t="shared" si="2"/>
        <v>#DIV/0!</v>
      </c>
      <c r="I5" s="28">
        <v>0</v>
      </c>
      <c r="J5" s="8" t="e">
        <f t="shared" si="3"/>
        <v>#DIV/0!</v>
      </c>
      <c r="K5" s="28">
        <v>0</v>
      </c>
      <c r="L5" s="8" t="e">
        <f t="shared" si="4"/>
        <v>#DIV/0!</v>
      </c>
    </row>
    <row r="6" spans="1:12">
      <c r="A6" s="17">
        <v>10102</v>
      </c>
      <c r="B6" s="14" t="s">
        <v>32</v>
      </c>
      <c r="C6" s="28">
        <v>152994.5</v>
      </c>
      <c r="D6" s="28">
        <v>152995</v>
      </c>
      <c r="E6" s="8">
        <f t="shared" si="0"/>
        <v>100.00032680913367</v>
      </c>
      <c r="F6" s="28">
        <v>170645</v>
      </c>
      <c r="G6" s="8">
        <f t="shared" si="1"/>
        <v>111.53668922739053</v>
      </c>
      <c r="H6" s="8">
        <f t="shared" si="2"/>
        <v>111.53632471649399</v>
      </c>
      <c r="I6" s="28">
        <v>184296</v>
      </c>
      <c r="J6" s="8">
        <f t="shared" si="3"/>
        <v>107.99964839286238</v>
      </c>
      <c r="K6" s="28">
        <v>199060</v>
      </c>
      <c r="L6" s="8">
        <f t="shared" si="4"/>
        <v>108.01102574119894</v>
      </c>
    </row>
    <row r="7" spans="1:12" ht="30">
      <c r="A7" s="17">
        <v>10302</v>
      </c>
      <c r="B7" s="14" t="s">
        <v>31</v>
      </c>
      <c r="C7" s="28">
        <v>12037.8</v>
      </c>
      <c r="D7" s="28">
        <v>10956</v>
      </c>
      <c r="E7" s="8">
        <f t="shared" si="0"/>
        <v>91.013308079549432</v>
      </c>
      <c r="F7" s="28">
        <v>13296</v>
      </c>
      <c r="G7" s="8">
        <f t="shared" si="1"/>
        <v>110.45207596072373</v>
      </c>
      <c r="H7" s="8">
        <f t="shared" si="2"/>
        <v>121.35815991237678</v>
      </c>
      <c r="I7" s="28">
        <v>14493</v>
      </c>
      <c r="J7" s="8">
        <f t="shared" si="3"/>
        <v>109.00270758122743</v>
      </c>
      <c r="K7" s="28">
        <v>14791</v>
      </c>
      <c r="L7" s="8">
        <f t="shared" si="4"/>
        <v>102.05616504519423</v>
      </c>
    </row>
    <row r="8" spans="1:12">
      <c r="A8" s="17"/>
      <c r="B8" s="14" t="s">
        <v>30</v>
      </c>
      <c r="C8" s="28">
        <v>0</v>
      </c>
      <c r="D8" s="28">
        <v>0</v>
      </c>
      <c r="E8" s="8" t="e">
        <f t="shared" si="0"/>
        <v>#DIV/0!</v>
      </c>
      <c r="F8" s="28">
        <v>0</v>
      </c>
      <c r="G8" s="8" t="e">
        <f t="shared" si="1"/>
        <v>#DIV/0!</v>
      </c>
      <c r="H8" s="8" t="e">
        <f t="shared" si="2"/>
        <v>#DIV/0!</v>
      </c>
      <c r="I8" s="28">
        <v>0</v>
      </c>
      <c r="J8" s="8" t="e">
        <f t="shared" si="3"/>
        <v>#DIV/0!</v>
      </c>
      <c r="K8" s="28">
        <v>0</v>
      </c>
      <c r="L8" s="8" t="e">
        <f t="shared" si="4"/>
        <v>#DIV/0!</v>
      </c>
    </row>
    <row r="9" spans="1:12">
      <c r="A9" s="17"/>
      <c r="B9" s="18" t="s">
        <v>29</v>
      </c>
      <c r="C9" s="28">
        <v>0</v>
      </c>
      <c r="D9" s="28">
        <v>0</v>
      </c>
      <c r="E9" s="8" t="e">
        <f t="shared" si="0"/>
        <v>#DIV/0!</v>
      </c>
      <c r="F9" s="28">
        <v>0</v>
      </c>
      <c r="G9" s="8" t="e">
        <f t="shared" si="1"/>
        <v>#DIV/0!</v>
      </c>
      <c r="H9" s="8" t="e">
        <f t="shared" si="2"/>
        <v>#DIV/0!</v>
      </c>
      <c r="I9" s="28">
        <v>0</v>
      </c>
      <c r="J9" s="8" t="e">
        <f t="shared" si="3"/>
        <v>#DIV/0!</v>
      </c>
      <c r="K9" s="28">
        <v>0</v>
      </c>
      <c r="L9" s="8" t="e">
        <f t="shared" si="4"/>
        <v>#DIV/0!</v>
      </c>
    </row>
    <row r="10" spans="1:12" ht="30">
      <c r="A10" s="17"/>
      <c r="B10" s="18" t="s">
        <v>28</v>
      </c>
      <c r="C10" s="28">
        <v>0</v>
      </c>
      <c r="D10" s="28">
        <v>0</v>
      </c>
      <c r="E10" s="8" t="e">
        <f t="shared" si="0"/>
        <v>#DIV/0!</v>
      </c>
      <c r="F10" s="28">
        <v>0</v>
      </c>
      <c r="G10" s="8" t="e">
        <f t="shared" si="1"/>
        <v>#DIV/0!</v>
      </c>
      <c r="H10" s="8" t="e">
        <f t="shared" si="2"/>
        <v>#DIV/0!</v>
      </c>
      <c r="I10" s="28">
        <v>0</v>
      </c>
      <c r="J10" s="8" t="e">
        <f t="shared" si="3"/>
        <v>#DIV/0!</v>
      </c>
      <c r="K10" s="28">
        <v>0</v>
      </c>
      <c r="L10" s="8" t="e">
        <f t="shared" si="4"/>
        <v>#DIV/0!</v>
      </c>
    </row>
    <row r="11" spans="1:12">
      <c r="A11" s="17"/>
      <c r="B11" s="18" t="s">
        <v>27</v>
      </c>
      <c r="C11" s="28">
        <v>0</v>
      </c>
      <c r="D11" s="28">
        <v>0</v>
      </c>
      <c r="E11" s="8" t="e">
        <f t="shared" si="0"/>
        <v>#DIV/0!</v>
      </c>
      <c r="F11" s="28">
        <v>0</v>
      </c>
      <c r="G11" s="8" t="e">
        <f t="shared" si="1"/>
        <v>#DIV/0!</v>
      </c>
      <c r="H11" s="8" t="e">
        <f t="shared" si="2"/>
        <v>#DIV/0!</v>
      </c>
      <c r="I11" s="28">
        <v>0</v>
      </c>
      <c r="J11" s="8" t="e">
        <f t="shared" si="3"/>
        <v>#DIV/0!</v>
      </c>
      <c r="K11" s="28">
        <v>0</v>
      </c>
      <c r="L11" s="8" t="e">
        <f t="shared" si="4"/>
        <v>#DIV/0!</v>
      </c>
    </row>
    <row r="12" spans="1:12">
      <c r="A12" s="17"/>
      <c r="B12" s="14" t="s">
        <v>26</v>
      </c>
      <c r="C12" s="28">
        <v>12037.8</v>
      </c>
      <c r="D12" s="28">
        <v>10956</v>
      </c>
      <c r="E12" s="8">
        <f t="shared" si="0"/>
        <v>91.013308079549432</v>
      </c>
      <c r="F12" s="28">
        <v>13296</v>
      </c>
      <c r="G12" s="8">
        <f t="shared" si="1"/>
        <v>110.45207596072373</v>
      </c>
      <c r="H12" s="8">
        <f t="shared" si="2"/>
        <v>121.35815991237678</v>
      </c>
      <c r="I12" s="28">
        <v>14493</v>
      </c>
      <c r="J12" s="8">
        <f t="shared" si="3"/>
        <v>109.00270758122743</v>
      </c>
      <c r="K12" s="28">
        <v>14791</v>
      </c>
      <c r="L12" s="8">
        <f t="shared" si="4"/>
        <v>102.05616504519423</v>
      </c>
    </row>
    <row r="13" spans="1:12" ht="30">
      <c r="A13" s="17">
        <v>10501</v>
      </c>
      <c r="B13" s="14" t="s">
        <v>25</v>
      </c>
      <c r="C13" s="28">
        <v>5977.7</v>
      </c>
      <c r="D13" s="28">
        <v>5947</v>
      </c>
      <c r="E13" s="8">
        <f t="shared" si="0"/>
        <v>99.486424544557266</v>
      </c>
      <c r="F13" s="28">
        <v>5979</v>
      </c>
      <c r="G13" s="8">
        <f t="shared" si="1"/>
        <v>100.02174749485589</v>
      </c>
      <c r="H13" s="8">
        <f t="shared" si="2"/>
        <v>100.53808643013285</v>
      </c>
      <c r="I13" s="28">
        <v>5983</v>
      </c>
      <c r="J13" s="8">
        <f t="shared" si="3"/>
        <v>100.06690081953505</v>
      </c>
      <c r="K13" s="28">
        <v>5996</v>
      </c>
      <c r="L13" s="8">
        <f t="shared" si="4"/>
        <v>100.21728229984956</v>
      </c>
    </row>
    <row r="14" spans="1:12" ht="30">
      <c r="A14" s="17">
        <v>10502</v>
      </c>
      <c r="B14" s="14" t="s">
        <v>24</v>
      </c>
      <c r="C14" s="28">
        <v>267.10000000000002</v>
      </c>
      <c r="D14" s="28">
        <v>0</v>
      </c>
      <c r="E14" s="8">
        <f t="shared" si="0"/>
        <v>0</v>
      </c>
      <c r="F14" s="28">
        <v>0</v>
      </c>
      <c r="G14" s="8">
        <f t="shared" si="1"/>
        <v>0</v>
      </c>
      <c r="H14" s="8" t="e">
        <f t="shared" si="2"/>
        <v>#DIV/0!</v>
      </c>
      <c r="I14" s="28">
        <v>0</v>
      </c>
      <c r="J14" s="8" t="e">
        <f t="shared" si="3"/>
        <v>#DIV/0!</v>
      </c>
      <c r="K14" s="28">
        <v>0</v>
      </c>
      <c r="L14" s="8" t="e">
        <f t="shared" si="4"/>
        <v>#DIV/0!</v>
      </c>
    </row>
    <row r="15" spans="1:12">
      <c r="A15" s="17">
        <v>10503</v>
      </c>
      <c r="B15" s="14" t="s">
        <v>23</v>
      </c>
      <c r="C15" s="28">
        <v>3998</v>
      </c>
      <c r="D15" s="28">
        <v>4000</v>
      </c>
      <c r="E15" s="8">
        <f t="shared" si="0"/>
        <v>100.05002501250627</v>
      </c>
      <c r="F15" s="28">
        <v>4293</v>
      </c>
      <c r="G15" s="8">
        <f t="shared" si="1"/>
        <v>107.37868934467234</v>
      </c>
      <c r="H15" s="8">
        <f t="shared" si="2"/>
        <v>107.325</v>
      </c>
      <c r="I15" s="28">
        <v>6756</v>
      </c>
      <c r="J15" s="8">
        <f t="shared" si="3"/>
        <v>157.37246680642906</v>
      </c>
      <c r="K15" s="28">
        <v>6756</v>
      </c>
      <c r="L15" s="8">
        <f t="shared" si="4"/>
        <v>100</v>
      </c>
    </row>
    <row r="16" spans="1:12">
      <c r="A16" s="17">
        <v>10601</v>
      </c>
      <c r="B16" s="14" t="s">
        <v>22</v>
      </c>
      <c r="C16" s="28">
        <v>0</v>
      </c>
      <c r="D16" s="28">
        <v>0</v>
      </c>
      <c r="E16" s="8" t="e">
        <f t="shared" si="0"/>
        <v>#DIV/0!</v>
      </c>
      <c r="F16" s="28">
        <v>0</v>
      </c>
      <c r="G16" s="8" t="e">
        <f t="shared" si="1"/>
        <v>#DIV/0!</v>
      </c>
      <c r="H16" s="8" t="e">
        <f t="shared" si="2"/>
        <v>#DIV/0!</v>
      </c>
      <c r="I16" s="28">
        <v>0</v>
      </c>
      <c r="J16" s="8" t="e">
        <f t="shared" si="3"/>
        <v>#DIV/0!</v>
      </c>
      <c r="K16" s="28">
        <v>0</v>
      </c>
      <c r="L16" s="8" t="e">
        <f t="shared" si="4"/>
        <v>#DIV/0!</v>
      </c>
    </row>
    <row r="17" spans="1:12">
      <c r="A17" s="17">
        <v>10602</v>
      </c>
      <c r="B17" s="14" t="s">
        <v>21</v>
      </c>
      <c r="C17" s="28">
        <v>0</v>
      </c>
      <c r="D17" s="28">
        <v>0</v>
      </c>
      <c r="E17" s="8" t="e">
        <f t="shared" si="0"/>
        <v>#DIV/0!</v>
      </c>
      <c r="F17" s="28">
        <v>0</v>
      </c>
      <c r="G17" s="8" t="e">
        <f t="shared" si="1"/>
        <v>#DIV/0!</v>
      </c>
      <c r="H17" s="8" t="e">
        <f t="shared" si="2"/>
        <v>#DIV/0!</v>
      </c>
      <c r="I17" s="28">
        <v>0</v>
      </c>
      <c r="J17" s="8" t="e">
        <f t="shared" si="3"/>
        <v>#DIV/0!</v>
      </c>
      <c r="K17" s="28">
        <v>0</v>
      </c>
      <c r="L17" s="8" t="e">
        <f t="shared" si="4"/>
        <v>#DIV/0!</v>
      </c>
    </row>
    <row r="18" spans="1:12">
      <c r="A18" s="17">
        <v>10604</v>
      </c>
      <c r="B18" s="14" t="s">
        <v>20</v>
      </c>
      <c r="C18" s="28">
        <v>0</v>
      </c>
      <c r="D18" s="28">
        <v>0</v>
      </c>
      <c r="E18" s="8" t="e">
        <f t="shared" si="0"/>
        <v>#DIV/0!</v>
      </c>
      <c r="F18" s="28">
        <v>0</v>
      </c>
      <c r="G18" s="8" t="e">
        <f t="shared" si="1"/>
        <v>#DIV/0!</v>
      </c>
      <c r="H18" s="8" t="e">
        <f t="shared" si="2"/>
        <v>#DIV/0!</v>
      </c>
      <c r="I18" s="28">
        <v>0</v>
      </c>
      <c r="J18" s="8" t="e">
        <f t="shared" si="3"/>
        <v>#DIV/0!</v>
      </c>
      <c r="K18" s="28">
        <v>0</v>
      </c>
      <c r="L18" s="8" t="e">
        <f t="shared" si="4"/>
        <v>#DIV/0!</v>
      </c>
    </row>
    <row r="19" spans="1:12">
      <c r="A19" s="17">
        <v>10606</v>
      </c>
      <c r="B19" s="14" t="s">
        <v>19</v>
      </c>
      <c r="C19" s="28">
        <v>0</v>
      </c>
      <c r="D19" s="28">
        <v>0</v>
      </c>
      <c r="E19" s="8" t="e">
        <f t="shared" si="0"/>
        <v>#DIV/0!</v>
      </c>
      <c r="F19" s="28">
        <v>0</v>
      </c>
      <c r="G19" s="8" t="e">
        <f t="shared" si="1"/>
        <v>#DIV/0!</v>
      </c>
      <c r="H19" s="8" t="e">
        <f t="shared" si="2"/>
        <v>#DIV/0!</v>
      </c>
      <c r="I19" s="28">
        <v>0</v>
      </c>
      <c r="J19" s="8" t="e">
        <f t="shared" si="3"/>
        <v>#DIV/0!</v>
      </c>
      <c r="K19" s="28">
        <v>0</v>
      </c>
      <c r="L19" s="8" t="e">
        <f t="shared" si="4"/>
        <v>#DIV/0!</v>
      </c>
    </row>
    <row r="20" spans="1:12">
      <c r="A20" s="17">
        <v>10701</v>
      </c>
      <c r="B20" s="14" t="s">
        <v>18</v>
      </c>
      <c r="C20" s="28">
        <v>0</v>
      </c>
      <c r="D20" s="28">
        <v>0</v>
      </c>
      <c r="E20" s="8" t="e">
        <f t="shared" si="0"/>
        <v>#DIV/0!</v>
      </c>
      <c r="F20" s="28">
        <v>0</v>
      </c>
      <c r="G20" s="8" t="e">
        <f t="shared" si="1"/>
        <v>#DIV/0!</v>
      </c>
      <c r="H20" s="8" t="e">
        <f t="shared" si="2"/>
        <v>#DIV/0!</v>
      </c>
      <c r="I20" s="28">
        <v>0</v>
      </c>
      <c r="J20" s="8" t="e">
        <f t="shared" si="3"/>
        <v>#DIV/0!</v>
      </c>
      <c r="K20" s="28">
        <v>0</v>
      </c>
      <c r="L20" s="8" t="e">
        <f t="shared" si="4"/>
        <v>#DIV/0!</v>
      </c>
    </row>
    <row r="21" spans="1:12" ht="30">
      <c r="A21" s="17">
        <v>10702</v>
      </c>
      <c r="B21" s="14" t="s">
        <v>17</v>
      </c>
      <c r="C21" s="28">
        <v>0</v>
      </c>
      <c r="D21" s="28">
        <v>0</v>
      </c>
      <c r="E21" s="8" t="e">
        <f t="shared" si="0"/>
        <v>#DIV/0!</v>
      </c>
      <c r="F21" s="28">
        <v>0</v>
      </c>
      <c r="G21" s="8" t="e">
        <f t="shared" si="1"/>
        <v>#DIV/0!</v>
      </c>
      <c r="H21" s="8" t="e">
        <f t="shared" si="2"/>
        <v>#DIV/0!</v>
      </c>
      <c r="I21" s="28">
        <v>0</v>
      </c>
      <c r="J21" s="8" t="e">
        <f t="shared" si="3"/>
        <v>#DIV/0!</v>
      </c>
      <c r="K21" s="28">
        <v>0</v>
      </c>
      <c r="L21" s="8" t="e">
        <f t="shared" si="4"/>
        <v>#DIV/0!</v>
      </c>
    </row>
    <row r="22" spans="1:12">
      <c r="A22" s="17">
        <v>10800</v>
      </c>
      <c r="B22" s="14" t="s">
        <v>16</v>
      </c>
      <c r="C22" s="28">
        <v>3056</v>
      </c>
      <c r="D22" s="28">
        <v>3042</v>
      </c>
      <c r="E22" s="8">
        <f t="shared" si="0"/>
        <v>99.541884816753921</v>
      </c>
      <c r="F22" s="28">
        <v>3057</v>
      </c>
      <c r="G22" s="8">
        <f t="shared" si="1"/>
        <v>100.03272251308901</v>
      </c>
      <c r="H22" s="8">
        <f t="shared" si="2"/>
        <v>100.49309664694279</v>
      </c>
      <c r="I22" s="28">
        <v>3064</v>
      </c>
      <c r="J22" s="8">
        <f t="shared" si="3"/>
        <v>100.22898266274125</v>
      </c>
      <c r="K22" s="28">
        <v>3073</v>
      </c>
      <c r="L22" s="8">
        <f t="shared" si="4"/>
        <v>100.29373368146214</v>
      </c>
    </row>
    <row r="23" spans="1:12">
      <c r="A23" s="12">
        <v>11700</v>
      </c>
      <c r="B23" s="14" t="s">
        <v>15</v>
      </c>
      <c r="C23" s="28">
        <v>0</v>
      </c>
      <c r="D23" s="28">
        <v>0</v>
      </c>
      <c r="E23" s="8" t="e">
        <f t="shared" si="0"/>
        <v>#DIV/0!</v>
      </c>
      <c r="F23" s="28">
        <v>0</v>
      </c>
      <c r="G23" s="8" t="e">
        <f t="shared" si="1"/>
        <v>#DIV/0!</v>
      </c>
      <c r="H23" s="8" t="e">
        <f t="shared" si="2"/>
        <v>#DIV/0!</v>
      </c>
      <c r="I23" s="28">
        <v>0</v>
      </c>
      <c r="J23" s="8" t="e">
        <f t="shared" si="3"/>
        <v>#DIV/0!</v>
      </c>
      <c r="K23" s="28">
        <v>0</v>
      </c>
      <c r="L23" s="8" t="e">
        <f t="shared" si="4"/>
        <v>#DIV/0!</v>
      </c>
    </row>
    <row r="24" spans="1:12">
      <c r="A24" s="12">
        <v>20000</v>
      </c>
      <c r="B24" s="14" t="s">
        <v>14</v>
      </c>
      <c r="C24" s="10">
        <f>SUM(C25+C38)</f>
        <v>735189.20000000007</v>
      </c>
      <c r="D24" s="10">
        <f t="shared" ref="D24:K24" si="5">SUM(D25+D38)</f>
        <v>679895.29999999993</v>
      </c>
      <c r="E24" s="8">
        <f t="shared" ref="E24:E28" si="6">D24/C24*100</f>
        <v>92.478956437336109</v>
      </c>
      <c r="F24" s="10">
        <f t="shared" si="5"/>
        <v>782679.4</v>
      </c>
      <c r="G24" s="10">
        <f t="shared" si="5"/>
        <v>719.60759575205589</v>
      </c>
      <c r="H24" s="8">
        <f t="shared" ref="H24:H28" si="7">F24/D24*100</f>
        <v>115.11763649491327</v>
      </c>
      <c r="I24" s="10">
        <f t="shared" si="5"/>
        <v>604733.69999999995</v>
      </c>
      <c r="J24" s="8">
        <f t="shared" ref="J24:J28" si="8">I24/F24*100</f>
        <v>77.264547910677081</v>
      </c>
      <c r="K24" s="10">
        <f t="shared" si="5"/>
        <v>651416.19999999995</v>
      </c>
      <c r="L24" s="8">
        <f t="shared" ref="L24:L28" si="9">K24/I24*100</f>
        <v>107.71951356440033</v>
      </c>
    </row>
    <row r="25" spans="1:12" ht="45">
      <c r="A25" s="12">
        <v>20200</v>
      </c>
      <c r="B25" s="14" t="s">
        <v>13</v>
      </c>
      <c r="C25" s="10">
        <f>SUM(C26+C32+C33+C34)</f>
        <v>732316.9</v>
      </c>
      <c r="D25" s="10">
        <f t="shared" ref="D25:K25" si="10">SUM(D26+D32+D33+D34)</f>
        <v>676822.7</v>
      </c>
      <c r="E25" s="8">
        <f t="shared" si="6"/>
        <v>92.422105785077463</v>
      </c>
      <c r="F25" s="10">
        <f t="shared" si="10"/>
        <v>779348</v>
      </c>
      <c r="G25" s="10">
        <f t="shared" si="10"/>
        <v>603.62388931470605</v>
      </c>
      <c r="H25" s="8">
        <f t="shared" si="7"/>
        <v>115.14802916627944</v>
      </c>
      <c r="I25" s="10">
        <f t="shared" si="10"/>
        <v>602152.29999999993</v>
      </c>
      <c r="J25" s="8">
        <f t="shared" si="8"/>
        <v>77.263597263353461</v>
      </c>
      <c r="K25" s="10">
        <f t="shared" si="10"/>
        <v>648834.79999999993</v>
      </c>
      <c r="L25" s="8">
        <f t="shared" si="9"/>
        <v>107.75260677406695</v>
      </c>
    </row>
    <row r="26" spans="1:12" ht="30">
      <c r="A26" s="12">
        <v>20201</v>
      </c>
      <c r="B26" s="14" t="s">
        <v>12</v>
      </c>
      <c r="C26" s="10">
        <f>C27+C28</f>
        <v>106898</v>
      </c>
      <c r="D26" s="10">
        <f t="shared" ref="D26:K26" si="11">D27+D28</f>
        <v>104469.9</v>
      </c>
      <c r="E26" s="8">
        <f t="shared" si="6"/>
        <v>97.728582386948304</v>
      </c>
      <c r="F26" s="10">
        <f t="shared" si="11"/>
        <v>141868</v>
      </c>
      <c r="G26" s="10">
        <f t="shared" si="11"/>
        <v>323.81247669118449</v>
      </c>
      <c r="H26" s="8">
        <f t="shared" si="7"/>
        <v>135.79796668705532</v>
      </c>
      <c r="I26" s="10">
        <f t="shared" si="11"/>
        <v>95750</v>
      </c>
      <c r="J26" s="8">
        <f t="shared" si="8"/>
        <v>67.492316801533832</v>
      </c>
      <c r="K26" s="10">
        <f t="shared" si="11"/>
        <v>100738</v>
      </c>
      <c r="L26" s="8">
        <f t="shared" si="9"/>
        <v>105.20939947780678</v>
      </c>
    </row>
    <row r="27" spans="1:12">
      <c r="A27" s="12"/>
      <c r="B27" s="14" t="s">
        <v>11</v>
      </c>
      <c r="C27" s="10">
        <v>92991</v>
      </c>
      <c r="D27" s="10">
        <v>97670</v>
      </c>
      <c r="E27" s="8">
        <f t="shared" si="6"/>
        <v>105.0316697314794</v>
      </c>
      <c r="F27" s="9">
        <v>113864</v>
      </c>
      <c r="G27" s="8">
        <f t="shared" ref="G27:G28" si="12">F27/C27*100</f>
        <v>122.44625824004474</v>
      </c>
      <c r="H27" s="8">
        <f t="shared" si="7"/>
        <v>116.58032149073409</v>
      </c>
      <c r="I27" s="9">
        <v>95750</v>
      </c>
      <c r="J27" s="8">
        <f t="shared" si="8"/>
        <v>84.091547811424149</v>
      </c>
      <c r="K27" s="9">
        <v>100738</v>
      </c>
      <c r="L27" s="8">
        <f t="shared" si="9"/>
        <v>105.20939947780678</v>
      </c>
    </row>
    <row r="28" spans="1:12" ht="30">
      <c r="A28" s="12"/>
      <c r="B28" s="14" t="s">
        <v>10</v>
      </c>
      <c r="C28" s="10">
        <v>13907</v>
      </c>
      <c r="D28" s="10">
        <v>6799.9</v>
      </c>
      <c r="E28" s="8">
        <f t="shared" si="6"/>
        <v>48.895520241604942</v>
      </c>
      <c r="F28" s="13">
        <v>28004</v>
      </c>
      <c r="G28" s="8">
        <f t="shared" si="12"/>
        <v>201.36621845113973</v>
      </c>
      <c r="H28" s="8">
        <f t="shared" si="7"/>
        <v>411.82958572920194</v>
      </c>
      <c r="I28" s="13"/>
      <c r="J28" s="8">
        <f t="shared" si="8"/>
        <v>0</v>
      </c>
      <c r="K28" s="13"/>
      <c r="L28" s="8" t="e">
        <f t="shared" si="9"/>
        <v>#DIV/0!</v>
      </c>
    </row>
    <row r="29" spans="1:12" ht="30">
      <c r="A29" s="12"/>
      <c r="B29" s="14" t="s">
        <v>9</v>
      </c>
      <c r="C29" s="10"/>
      <c r="D29" s="10"/>
      <c r="E29" s="8"/>
      <c r="F29" s="9"/>
      <c r="G29" s="8"/>
      <c r="H29" s="8"/>
      <c r="I29" s="9"/>
      <c r="J29" s="8"/>
      <c r="K29" s="9"/>
      <c r="L29" s="8"/>
    </row>
    <row r="30" spans="1:12" ht="45">
      <c r="A30" s="12"/>
      <c r="B30" s="14" t="s">
        <v>39</v>
      </c>
      <c r="C30" s="10"/>
      <c r="D30" s="10"/>
      <c r="E30" s="8"/>
      <c r="F30" s="9"/>
      <c r="G30" s="8"/>
      <c r="H30" s="8"/>
      <c r="I30" s="13"/>
      <c r="J30" s="8"/>
      <c r="K30" s="13"/>
      <c r="L30" s="8"/>
    </row>
    <row r="31" spans="1:12" ht="44.25" customHeight="1">
      <c r="A31" s="12"/>
      <c r="B31" s="14" t="s">
        <v>40</v>
      </c>
      <c r="C31" s="10"/>
      <c r="D31" s="10"/>
      <c r="E31" s="8"/>
      <c r="F31" s="15"/>
      <c r="G31" s="8"/>
      <c r="H31" s="8"/>
      <c r="I31" s="16"/>
      <c r="J31" s="8"/>
      <c r="K31" s="16"/>
      <c r="L31" s="8"/>
    </row>
    <row r="32" spans="1:12" ht="30">
      <c r="A32" s="12">
        <v>20220</v>
      </c>
      <c r="B32" s="14" t="s">
        <v>8</v>
      </c>
      <c r="C32" s="10">
        <v>268043.5</v>
      </c>
      <c r="D32" s="10">
        <v>194724.9</v>
      </c>
      <c r="E32" s="8">
        <f t="shared" ref="E32:E34" si="13">D32/C32*100</f>
        <v>72.646753232217904</v>
      </c>
      <c r="F32" s="15">
        <v>236311.8</v>
      </c>
      <c r="G32" s="8">
        <f t="shared" ref="G32:G34" si="14">F32/C32*100</f>
        <v>88.161734942276155</v>
      </c>
      <c r="H32" s="8">
        <f t="shared" ref="H32:H34" si="15">F32/D32*100</f>
        <v>121.35674482308119</v>
      </c>
      <c r="I32" s="15">
        <v>105273.60000000001</v>
      </c>
      <c r="J32" s="8">
        <f t="shared" ref="J32:J34" si="16">I32/F32*100</f>
        <v>44.548600620028289</v>
      </c>
      <c r="K32" s="15">
        <v>122952.9</v>
      </c>
      <c r="L32" s="8">
        <f t="shared" ref="L32:L34" si="17">K32/I32*100</f>
        <v>116.79366906802844</v>
      </c>
    </row>
    <row r="33" spans="1:12" ht="30">
      <c r="A33" s="12">
        <v>20230</v>
      </c>
      <c r="B33" s="14" t="s">
        <v>7</v>
      </c>
      <c r="C33" s="10">
        <v>278257</v>
      </c>
      <c r="D33" s="10">
        <v>328759.40000000002</v>
      </c>
      <c r="E33" s="8">
        <f t="shared" si="13"/>
        <v>118.14955239221297</v>
      </c>
      <c r="F33" s="15">
        <v>348680.3</v>
      </c>
      <c r="G33" s="8">
        <f t="shared" si="14"/>
        <v>125.30872538696241</v>
      </c>
      <c r="H33" s="8">
        <f t="shared" si="15"/>
        <v>106.05941609578311</v>
      </c>
      <c r="I33" s="15">
        <v>367933.5</v>
      </c>
      <c r="J33" s="8">
        <f t="shared" si="16"/>
        <v>105.52173437960218</v>
      </c>
      <c r="K33" s="15">
        <v>391948.7</v>
      </c>
      <c r="L33" s="8">
        <f t="shared" si="17"/>
        <v>106.52704904554764</v>
      </c>
    </row>
    <row r="34" spans="1:12">
      <c r="A34" s="12">
        <v>20240</v>
      </c>
      <c r="B34" s="14" t="s">
        <v>6</v>
      </c>
      <c r="C34" s="10">
        <v>79118.399999999994</v>
      </c>
      <c r="D34" s="10">
        <v>48868.5</v>
      </c>
      <c r="E34" s="8">
        <f t="shared" si="13"/>
        <v>61.766289510404661</v>
      </c>
      <c r="F34" s="15">
        <v>52487.9</v>
      </c>
      <c r="G34" s="8">
        <f t="shared" si="14"/>
        <v>66.340952294282999</v>
      </c>
      <c r="H34" s="8">
        <f t="shared" si="15"/>
        <v>107.40640699018795</v>
      </c>
      <c r="I34" s="15">
        <v>33195.199999999997</v>
      </c>
      <c r="J34" s="8">
        <f t="shared" si="16"/>
        <v>63.243528508475279</v>
      </c>
      <c r="K34" s="15">
        <v>33195.199999999997</v>
      </c>
      <c r="L34" s="8">
        <f t="shared" si="17"/>
        <v>100</v>
      </c>
    </row>
    <row r="35" spans="1:12" ht="30">
      <c r="A35" s="12">
        <v>20290</v>
      </c>
      <c r="B35" s="14" t="s">
        <v>5</v>
      </c>
      <c r="C35" s="27"/>
      <c r="D35" s="27"/>
      <c r="E35" s="8"/>
      <c r="F35" s="15"/>
      <c r="G35" s="8"/>
      <c r="H35" s="8"/>
      <c r="I35" s="15"/>
      <c r="J35" s="8"/>
      <c r="K35" s="15"/>
      <c r="L35" s="8"/>
    </row>
    <row r="36" spans="1:12" ht="45">
      <c r="A36" s="12">
        <v>20300</v>
      </c>
      <c r="B36" s="14" t="s">
        <v>4</v>
      </c>
      <c r="C36" s="10"/>
      <c r="D36" s="10"/>
      <c r="E36" s="8"/>
      <c r="F36" s="15"/>
      <c r="G36" s="8"/>
      <c r="H36" s="8"/>
      <c r="I36" s="15"/>
      <c r="J36" s="8"/>
      <c r="K36" s="15"/>
      <c r="L36" s="8"/>
    </row>
    <row r="37" spans="1:12" ht="30">
      <c r="A37" s="12">
        <v>20400</v>
      </c>
      <c r="B37" s="14" t="s">
        <v>3</v>
      </c>
      <c r="C37" s="10"/>
      <c r="D37" s="10"/>
      <c r="E37" s="8"/>
      <c r="F37" s="9"/>
      <c r="G37" s="8"/>
      <c r="H37" s="8"/>
      <c r="I37" s="13"/>
      <c r="J37" s="8"/>
      <c r="K37" s="13"/>
      <c r="L37" s="8"/>
    </row>
    <row r="38" spans="1:12">
      <c r="A38" s="12">
        <v>20700</v>
      </c>
      <c r="B38" s="14" t="s">
        <v>2</v>
      </c>
      <c r="C38" s="10">
        <v>2872.3</v>
      </c>
      <c r="D38" s="10">
        <v>3072.6</v>
      </c>
      <c r="E38" s="8">
        <f t="shared" ref="E38" si="18">D38/C38*100</f>
        <v>106.97350555304111</v>
      </c>
      <c r="F38" s="9">
        <v>3331.4</v>
      </c>
      <c r="G38" s="8">
        <f>F38/C38*100</f>
        <v>115.98370643734985</v>
      </c>
      <c r="H38" s="8">
        <f>F38/D38*100</f>
        <v>108.42283408188504</v>
      </c>
      <c r="I38" s="13">
        <v>2581.4</v>
      </c>
      <c r="J38" s="8">
        <f>I38/F38*100</f>
        <v>77.486942426607428</v>
      </c>
      <c r="K38" s="13">
        <v>2581.4</v>
      </c>
      <c r="L38" s="8">
        <f>K38/I38*100</f>
        <v>100</v>
      </c>
    </row>
    <row r="39" spans="1:12" ht="78.75" customHeight="1">
      <c r="A39" s="12">
        <v>21800</v>
      </c>
      <c r="B39" s="11" t="s">
        <v>1</v>
      </c>
      <c r="C39" s="10"/>
      <c r="D39" s="10"/>
      <c r="E39" s="8">
        <v>0</v>
      </c>
      <c r="F39" s="9"/>
      <c r="G39" s="8">
        <v>0</v>
      </c>
      <c r="H39" s="8" t="s">
        <v>42</v>
      </c>
      <c r="I39" s="7"/>
      <c r="J39" s="8" t="s">
        <v>42</v>
      </c>
      <c r="K39" s="7"/>
      <c r="L39" s="8" t="s">
        <v>42</v>
      </c>
    </row>
    <row r="40" spans="1:12" ht="63.75" customHeight="1">
      <c r="A40" s="12">
        <v>21900</v>
      </c>
      <c r="B40" s="11" t="s">
        <v>0</v>
      </c>
      <c r="C40" s="10"/>
      <c r="D40" s="10"/>
      <c r="E40" s="8">
        <v>0</v>
      </c>
      <c r="F40" s="9"/>
      <c r="G40" s="8">
        <v>0</v>
      </c>
      <c r="H40" s="8" t="s">
        <v>42</v>
      </c>
      <c r="I40" s="7"/>
      <c r="J40" s="8" t="s">
        <v>42</v>
      </c>
      <c r="K40" s="7"/>
      <c r="L40" s="8" t="s">
        <v>42</v>
      </c>
    </row>
    <row r="41" spans="1:12" ht="19.5" customHeight="1">
      <c r="A41" s="4" t="s">
        <v>41</v>
      </c>
      <c r="B41" s="26" t="s">
        <v>46</v>
      </c>
    </row>
    <row r="42" spans="1:12">
      <c r="B42" s="4"/>
      <c r="C42" s="3"/>
      <c r="D42" s="3"/>
      <c r="F42" s="3"/>
    </row>
    <row r="43" spans="1:12">
      <c r="B43" s="6"/>
      <c r="C43" s="5"/>
      <c r="D43" s="5"/>
      <c r="F43" s="5"/>
    </row>
    <row r="44" spans="1:12">
      <c r="B44" s="4"/>
      <c r="C44" s="3"/>
      <c r="D44" s="3"/>
      <c r="F44" s="3"/>
    </row>
    <row r="45" spans="1:12">
      <c r="B45" s="6"/>
      <c r="C45" s="5"/>
      <c r="D45" s="5"/>
      <c r="F45" s="5"/>
    </row>
    <row r="47" spans="1:12">
      <c r="B47" s="4"/>
      <c r="C47" s="3"/>
      <c r="D47" s="3"/>
      <c r="F47" s="3"/>
      <c r="I47" s="3"/>
    </row>
    <row r="48" spans="1:12">
      <c r="B48" s="6"/>
      <c r="C48" s="5"/>
      <c r="D48" s="5"/>
      <c r="F48" s="5"/>
      <c r="I48" s="3"/>
    </row>
    <row r="50" spans="2:4">
      <c r="B50" s="4"/>
      <c r="C50" s="3"/>
      <c r="D50" s="3"/>
    </row>
    <row r="51" spans="2:4">
      <c r="C51" s="3"/>
      <c r="D51" s="3"/>
    </row>
  </sheetData>
  <mergeCells count="1">
    <mergeCell ref="B1:L1"/>
  </mergeCells>
  <printOptions horizontalCentered="1"/>
  <pageMargins left="0.6" right="0.39" top="0.24" bottom="0.2" header="0.17" footer="0.16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Труфанова Ольга Ивановна</dc:creator>
  <cp:lastModifiedBy>plan2</cp:lastModifiedBy>
  <cp:lastPrinted>2021-10-25T09:09:53Z</cp:lastPrinted>
  <dcterms:created xsi:type="dcterms:W3CDTF">2021-10-19T14:37:58Z</dcterms:created>
  <dcterms:modified xsi:type="dcterms:W3CDTF">2023-11-13T11:26:07Z</dcterms:modified>
</cp:coreProperties>
</file>