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4295" windowHeight="4620" activeTab="2"/>
  </bookViews>
  <sheets>
    <sheet name="Подпрограмма 1  ++" sheetId="9" r:id="rId1"/>
    <sheet name="ВСЕГО " sheetId="8" r:id="rId2"/>
    <sheet name="Подпрограмма 2 " sheetId="1" r:id="rId3"/>
    <sheet name="Лист2" sheetId="2" r:id="rId4"/>
    <sheet name="Лист3" sheetId="3" r:id="rId5"/>
  </sheets>
  <calcPr calcId="124519"/>
</workbook>
</file>

<file path=xl/calcChain.xml><?xml version="1.0" encoding="utf-8"?>
<calcChain xmlns="http://schemas.openxmlformats.org/spreadsheetml/2006/main">
  <c r="N96" i="1"/>
  <c r="E45"/>
  <c r="N14"/>
  <c r="N13"/>
  <c r="N12"/>
  <c r="H95" l="1"/>
  <c r="I95"/>
  <c r="L95"/>
  <c r="I94"/>
  <c r="F94"/>
  <c r="G92"/>
  <c r="H92"/>
  <c r="K92"/>
  <c r="L92"/>
  <c r="L98" i="9"/>
  <c r="G95"/>
  <c r="H95"/>
  <c r="I95"/>
  <c r="J95"/>
  <c r="K95"/>
  <c r="L95"/>
  <c r="O148" i="8"/>
  <c r="O66"/>
  <c r="O69" i="1"/>
  <c r="H45"/>
  <c r="K45"/>
  <c r="K95" s="1"/>
  <c r="L45"/>
  <c r="L168" i="8"/>
  <c r="G129"/>
  <c r="H129"/>
  <c r="I129"/>
  <c r="J129"/>
  <c r="K129"/>
  <c r="L129"/>
  <c r="F129"/>
  <c r="G128"/>
  <c r="H128"/>
  <c r="I128"/>
  <c r="J128"/>
  <c r="K128"/>
  <c r="L128"/>
  <c r="F128"/>
  <c r="G127"/>
  <c r="H127"/>
  <c r="I127"/>
  <c r="J127"/>
  <c r="K127"/>
  <c r="L127"/>
  <c r="L165" s="1"/>
  <c r="F127"/>
  <c r="H87"/>
  <c r="K87"/>
  <c r="L87"/>
  <c r="F86"/>
  <c r="G85"/>
  <c r="H85"/>
  <c r="I85"/>
  <c r="J85"/>
  <c r="K85"/>
  <c r="L85"/>
  <c r="F85"/>
  <c r="G84"/>
  <c r="H84"/>
  <c r="I84"/>
  <c r="J84"/>
  <c r="K84"/>
  <c r="L84"/>
  <c r="F84"/>
  <c r="G49"/>
  <c r="H49"/>
  <c r="I49"/>
  <c r="J49"/>
  <c r="K49"/>
  <c r="L49"/>
  <c r="G48"/>
  <c r="H48"/>
  <c r="I48"/>
  <c r="J48"/>
  <c r="K48"/>
  <c r="L48"/>
  <c r="F48"/>
  <c r="G47"/>
  <c r="H47"/>
  <c r="I47"/>
  <c r="J47"/>
  <c r="K47"/>
  <c r="L47"/>
  <c r="F47"/>
  <c r="L46"/>
  <c r="G46"/>
  <c r="G89" s="1"/>
  <c r="H46"/>
  <c r="I46"/>
  <c r="J46"/>
  <c r="J89" s="1"/>
  <c r="K46"/>
  <c r="K89" s="1"/>
  <c r="F46"/>
  <c r="E27" i="9"/>
  <c r="L162" i="8"/>
  <c r="K162"/>
  <c r="J162"/>
  <c r="I162"/>
  <c r="H162"/>
  <c r="G162"/>
  <c r="F162"/>
  <c r="L161"/>
  <c r="K161"/>
  <c r="J161"/>
  <c r="I161"/>
  <c r="H161"/>
  <c r="G161"/>
  <c r="F161"/>
  <c r="K160"/>
  <c r="J160"/>
  <c r="I160"/>
  <c r="H160"/>
  <c r="G160"/>
  <c r="F160"/>
  <c r="E152"/>
  <c r="E151"/>
  <c r="E149"/>
  <c r="E160" s="1"/>
  <c r="J143"/>
  <c r="I143"/>
  <c r="H143"/>
  <c r="G143"/>
  <c r="E142"/>
  <c r="E141"/>
  <c r="E135"/>
  <c r="E134"/>
  <c r="O136" s="1"/>
  <c r="E126"/>
  <c r="E125"/>
  <c r="E124"/>
  <c r="E123"/>
  <c r="O30" i="1"/>
  <c r="O29"/>
  <c r="O13"/>
  <c r="E43" i="9"/>
  <c r="E42"/>
  <c r="E41"/>
  <c r="E40"/>
  <c r="E83"/>
  <c r="E82"/>
  <c r="E81"/>
  <c r="E80"/>
  <c r="F85"/>
  <c r="G85"/>
  <c r="G96" s="1"/>
  <c r="H85"/>
  <c r="I85"/>
  <c r="J85"/>
  <c r="K85"/>
  <c r="L85"/>
  <c r="K130" i="8"/>
  <c r="K168" s="1"/>
  <c r="J130"/>
  <c r="J168" s="1"/>
  <c r="I130"/>
  <c r="I168" s="1"/>
  <c r="H130"/>
  <c r="H168" s="1"/>
  <c r="G130"/>
  <c r="G168" s="1"/>
  <c r="F130"/>
  <c r="F168" s="1"/>
  <c r="E117"/>
  <c r="E116"/>
  <c r="E115"/>
  <c r="E111"/>
  <c r="E110"/>
  <c r="E109"/>
  <c r="E104"/>
  <c r="E103"/>
  <c r="E102"/>
  <c r="E101"/>
  <c r="E72"/>
  <c r="E71"/>
  <c r="E70"/>
  <c r="E68"/>
  <c r="E61"/>
  <c r="E60"/>
  <c r="E54"/>
  <c r="E53"/>
  <c r="E45"/>
  <c r="E44"/>
  <c r="E43"/>
  <c r="E42"/>
  <c r="E30"/>
  <c r="E28"/>
  <c r="E23"/>
  <c r="O24" s="1"/>
  <c r="E15"/>
  <c r="E14"/>
  <c r="E13"/>
  <c r="G83" i="1"/>
  <c r="H83"/>
  <c r="I83"/>
  <c r="J83"/>
  <c r="K83"/>
  <c r="L83"/>
  <c r="G82"/>
  <c r="G93" s="1"/>
  <c r="H82"/>
  <c r="I82"/>
  <c r="J82"/>
  <c r="J93" s="1"/>
  <c r="K82"/>
  <c r="K93" s="1"/>
  <c r="L82"/>
  <c r="H81"/>
  <c r="I81"/>
  <c r="I92" s="1"/>
  <c r="J81"/>
  <c r="J92" s="1"/>
  <c r="K81"/>
  <c r="G81"/>
  <c r="G87" i="9"/>
  <c r="G98" s="1"/>
  <c r="H87"/>
  <c r="H98" s="1"/>
  <c r="I87"/>
  <c r="I98" s="1"/>
  <c r="J87"/>
  <c r="J98" s="1"/>
  <c r="K87"/>
  <c r="K98" s="1"/>
  <c r="F87"/>
  <c r="F98" s="1"/>
  <c r="E76"/>
  <c r="E77"/>
  <c r="E78"/>
  <c r="E79"/>
  <c r="E84"/>
  <c r="E95" s="1"/>
  <c r="G86"/>
  <c r="H86"/>
  <c r="H97" s="1"/>
  <c r="I86"/>
  <c r="J86"/>
  <c r="K86"/>
  <c r="L86"/>
  <c r="L97" s="1"/>
  <c r="E75"/>
  <c r="E74"/>
  <c r="G93"/>
  <c r="H93"/>
  <c r="I93"/>
  <c r="J93"/>
  <c r="K93"/>
  <c r="L93"/>
  <c r="E73"/>
  <c r="E70"/>
  <c r="E71"/>
  <c r="E72"/>
  <c r="O75" s="1"/>
  <c r="E68"/>
  <c r="E67"/>
  <c r="E58"/>
  <c r="E59"/>
  <c r="E60"/>
  <c r="E61"/>
  <c r="E62"/>
  <c r="E63"/>
  <c r="E64"/>
  <c r="E65"/>
  <c r="E66"/>
  <c r="E57"/>
  <c r="O15" i="1"/>
  <c r="O16"/>
  <c r="O17"/>
  <c r="O18"/>
  <c r="O19"/>
  <c r="O20"/>
  <c r="O22"/>
  <c r="O23"/>
  <c r="O24"/>
  <c r="O25"/>
  <c r="O26"/>
  <c r="O31"/>
  <c r="O42"/>
  <c r="F83"/>
  <c r="F82"/>
  <c r="F81"/>
  <c r="F92" s="1"/>
  <c r="E92" s="1"/>
  <c r="E73"/>
  <c r="E72"/>
  <c r="E70"/>
  <c r="E81" s="1"/>
  <c r="E63"/>
  <c r="E62"/>
  <c r="E60"/>
  <c r="E59"/>
  <c r="E56"/>
  <c r="E55"/>
  <c r="O12"/>
  <c r="O11"/>
  <c r="E42"/>
  <c r="E30"/>
  <c r="E29"/>
  <c r="E27"/>
  <c r="O27" s="1"/>
  <c r="E20"/>
  <c r="E19"/>
  <c r="E13"/>
  <c r="E12"/>
  <c r="H87"/>
  <c r="G87"/>
  <c r="F87"/>
  <c r="H86"/>
  <c r="G86"/>
  <c r="F86"/>
  <c r="F85"/>
  <c r="E85" s="1"/>
  <c r="H64"/>
  <c r="G64"/>
  <c r="L87"/>
  <c r="K87"/>
  <c r="J87"/>
  <c r="I87"/>
  <c r="L86"/>
  <c r="K86"/>
  <c r="J86"/>
  <c r="J89" s="1"/>
  <c r="I86"/>
  <c r="I89" s="1"/>
  <c r="J64"/>
  <c r="I64"/>
  <c r="I57"/>
  <c r="F86" i="9"/>
  <c r="L46"/>
  <c r="K46"/>
  <c r="J46"/>
  <c r="I46"/>
  <c r="I97" s="1"/>
  <c r="H46"/>
  <c r="G46"/>
  <c r="F46"/>
  <c r="L45"/>
  <c r="L96" s="1"/>
  <c r="K45"/>
  <c r="K96" s="1"/>
  <c r="J45"/>
  <c r="J96" s="1"/>
  <c r="I45"/>
  <c r="H45"/>
  <c r="H96" s="1"/>
  <c r="G45"/>
  <c r="F45"/>
  <c r="F96" s="1"/>
  <c r="F44"/>
  <c r="F95" s="1"/>
  <c r="L38"/>
  <c r="L35"/>
  <c r="F29"/>
  <c r="E28"/>
  <c r="E22"/>
  <c r="E20"/>
  <c r="E19"/>
  <c r="E18"/>
  <c r="E17"/>
  <c r="E16"/>
  <c r="E15"/>
  <c r="E14"/>
  <c r="E13"/>
  <c r="E12"/>
  <c r="F83" i="8"/>
  <c r="G83"/>
  <c r="H83"/>
  <c r="I83"/>
  <c r="J83"/>
  <c r="K83"/>
  <c r="L83"/>
  <c r="L86"/>
  <c r="K86"/>
  <c r="J86"/>
  <c r="I86"/>
  <c r="I91" s="1"/>
  <c r="H86"/>
  <c r="G86"/>
  <c r="L81"/>
  <c r="L80"/>
  <c r="J62"/>
  <c r="J87" s="1"/>
  <c r="I62"/>
  <c r="F62"/>
  <c r="I55"/>
  <c r="G55"/>
  <c r="G87" s="1"/>
  <c r="F55"/>
  <c r="L40"/>
  <c r="L37"/>
  <c r="F31"/>
  <c r="F49" s="1"/>
  <c r="O28" i="1"/>
  <c r="I21"/>
  <c r="J21"/>
  <c r="J45" s="1"/>
  <c r="J95" s="1"/>
  <c r="F21"/>
  <c r="G14"/>
  <c r="G45" s="1"/>
  <c r="G95" s="1"/>
  <c r="I14"/>
  <c r="I45" s="1"/>
  <c r="F14"/>
  <c r="G44"/>
  <c r="G94" s="1"/>
  <c r="H44"/>
  <c r="H94" s="1"/>
  <c r="I44"/>
  <c r="J44"/>
  <c r="J94" s="1"/>
  <c r="K44"/>
  <c r="K94" s="1"/>
  <c r="F44"/>
  <c r="G43"/>
  <c r="H43"/>
  <c r="H93" s="1"/>
  <c r="I43"/>
  <c r="I93" s="1"/>
  <c r="J43"/>
  <c r="K43"/>
  <c r="F43"/>
  <c r="F93" s="1"/>
  <c r="L44"/>
  <c r="L94" s="1"/>
  <c r="E94" l="1"/>
  <c r="O57"/>
  <c r="F45"/>
  <c r="I96"/>
  <c r="P31"/>
  <c r="P26"/>
  <c r="G90"/>
  <c r="H96"/>
  <c r="O64"/>
  <c r="J96"/>
  <c r="O74"/>
  <c r="K96"/>
  <c r="O29" i="9"/>
  <c r="F97"/>
  <c r="O60"/>
  <c r="O43"/>
  <c r="O69"/>
  <c r="I96"/>
  <c r="G97"/>
  <c r="K97"/>
  <c r="J97"/>
  <c r="O14"/>
  <c r="O23"/>
  <c r="O48" s="1"/>
  <c r="O84"/>
  <c r="O93" s="1"/>
  <c r="L92" i="8"/>
  <c r="L174" s="1"/>
  <c r="I165"/>
  <c r="J91"/>
  <c r="L164"/>
  <c r="F90"/>
  <c r="I90"/>
  <c r="H91"/>
  <c r="L91"/>
  <c r="O118"/>
  <c r="H165"/>
  <c r="J90"/>
  <c r="J165"/>
  <c r="J171" s="1"/>
  <c r="F166"/>
  <c r="L167"/>
  <c r="H167"/>
  <c r="H170" s="1"/>
  <c r="F165"/>
  <c r="E55"/>
  <c r="O55" s="1"/>
  <c r="O15"/>
  <c r="O126"/>
  <c r="G164"/>
  <c r="K164"/>
  <c r="I164"/>
  <c r="E46"/>
  <c r="L90"/>
  <c r="H90"/>
  <c r="L89"/>
  <c r="L171" s="1"/>
  <c r="H92"/>
  <c r="H174" s="1"/>
  <c r="E48"/>
  <c r="H89"/>
  <c r="H171" s="1"/>
  <c r="E85"/>
  <c r="I166"/>
  <c r="I172" s="1"/>
  <c r="J164"/>
  <c r="O84"/>
  <c r="I89"/>
  <c r="I171" s="1"/>
  <c r="K131"/>
  <c r="K169" s="1"/>
  <c r="G165"/>
  <c r="G171" s="1"/>
  <c r="J166"/>
  <c r="F167"/>
  <c r="I167"/>
  <c r="I87"/>
  <c r="I92" s="1"/>
  <c r="I174" s="1"/>
  <c r="O45"/>
  <c r="O72"/>
  <c r="O112"/>
  <c r="O143"/>
  <c r="O164" s="1"/>
  <c r="F91"/>
  <c r="F173" s="1"/>
  <c r="K92"/>
  <c r="K174" s="1"/>
  <c r="L131"/>
  <c r="L169" s="1"/>
  <c r="H131"/>
  <c r="K166"/>
  <c r="G166"/>
  <c r="J167"/>
  <c r="J173" s="1"/>
  <c r="O31"/>
  <c r="O50" s="1"/>
  <c r="O62"/>
  <c r="O104"/>
  <c r="O153"/>
  <c r="F164"/>
  <c r="K90"/>
  <c r="G90"/>
  <c r="G172" s="1"/>
  <c r="L166"/>
  <c r="L170" s="1"/>
  <c r="H166"/>
  <c r="K167"/>
  <c r="G167"/>
  <c r="G173" s="1"/>
  <c r="E49"/>
  <c r="H172"/>
  <c r="J92"/>
  <c r="J174" s="1"/>
  <c r="G92"/>
  <c r="G174" s="1"/>
  <c r="G170"/>
  <c r="E168"/>
  <c r="G131"/>
  <c r="K91"/>
  <c r="K173" s="1"/>
  <c r="F89"/>
  <c r="F171" s="1"/>
  <c r="F87"/>
  <c r="F131"/>
  <c r="J131"/>
  <c r="J169" s="1"/>
  <c r="E47"/>
  <c r="E84"/>
  <c r="K165"/>
  <c r="O85"/>
  <c r="I131"/>
  <c r="I169" s="1"/>
  <c r="H164"/>
  <c r="G91"/>
  <c r="I173"/>
  <c r="E86"/>
  <c r="O86"/>
  <c r="E127"/>
  <c r="E161"/>
  <c r="E162"/>
  <c r="E128"/>
  <c r="O129"/>
  <c r="E130"/>
  <c r="O128"/>
  <c r="O130"/>
  <c r="O127"/>
  <c r="H88"/>
  <c r="L88"/>
  <c r="K50"/>
  <c r="G50"/>
  <c r="I50"/>
  <c r="L36"/>
  <c r="L79"/>
  <c r="E129"/>
  <c r="H90" i="1"/>
  <c r="J90"/>
  <c r="L90"/>
  <c r="I90"/>
  <c r="O44"/>
  <c r="O21"/>
  <c r="P21" s="1"/>
  <c r="K90"/>
  <c r="E14"/>
  <c r="E44"/>
  <c r="E43"/>
  <c r="O14"/>
  <c r="P14" s="1"/>
  <c r="K46"/>
  <c r="G46"/>
  <c r="E86" i="9"/>
  <c r="E85"/>
  <c r="E83" i="1"/>
  <c r="E82"/>
  <c r="E87" i="9"/>
  <c r="E98" s="1"/>
  <c r="F93"/>
  <c r="I48"/>
  <c r="I99" s="1"/>
  <c r="E46"/>
  <c r="L34"/>
  <c r="G48"/>
  <c r="G99" s="1"/>
  <c r="K48"/>
  <c r="K99" s="1"/>
  <c r="E45"/>
  <c r="J48"/>
  <c r="J99" s="1"/>
  <c r="H48"/>
  <c r="H99" s="1"/>
  <c r="L48"/>
  <c r="L99" s="1"/>
  <c r="F90" i="1"/>
  <c r="K89"/>
  <c r="L89"/>
  <c r="H89"/>
  <c r="E87"/>
  <c r="G89"/>
  <c r="E86"/>
  <c r="F48" i="9"/>
  <c r="J88" i="8"/>
  <c r="F50"/>
  <c r="L50"/>
  <c r="G88"/>
  <c r="K88"/>
  <c r="E83"/>
  <c r="J50"/>
  <c r="H50"/>
  <c r="H46" i="1"/>
  <c r="J46"/>
  <c r="I46"/>
  <c r="L43"/>
  <c r="L40"/>
  <c r="L39"/>
  <c r="L46" l="1"/>
  <c r="L93"/>
  <c r="F46"/>
  <c r="F95"/>
  <c r="O90"/>
  <c r="O45"/>
  <c r="P46"/>
  <c r="G96"/>
  <c r="F99" i="9"/>
  <c r="E96"/>
  <c r="E97"/>
  <c r="E93"/>
  <c r="I170" i="8"/>
  <c r="I88"/>
  <c r="H169"/>
  <c r="E89"/>
  <c r="K172"/>
  <c r="J170"/>
  <c r="E166"/>
  <c r="E170" s="1"/>
  <c r="G169"/>
  <c r="L173"/>
  <c r="E165"/>
  <c r="E167"/>
  <c r="F172"/>
  <c r="O131"/>
  <c r="O169" s="1"/>
  <c r="H173"/>
  <c r="L172"/>
  <c r="E173"/>
  <c r="L93"/>
  <c r="L175" s="1"/>
  <c r="E164"/>
  <c r="J172"/>
  <c r="F170"/>
  <c r="K93"/>
  <c r="K175" s="1"/>
  <c r="K170"/>
  <c r="K171"/>
  <c r="E171" s="1"/>
  <c r="O87"/>
  <c r="F88"/>
  <c r="O88" s="1"/>
  <c r="P93" s="1"/>
  <c r="E87"/>
  <c r="E92" s="1"/>
  <c r="N131"/>
  <c r="F169"/>
  <c r="F175" s="1"/>
  <c r="F93"/>
  <c r="H93"/>
  <c r="H175" s="1"/>
  <c r="I93"/>
  <c r="I175" s="1"/>
  <c r="E131"/>
  <c r="F92"/>
  <c r="F174" s="1"/>
  <c r="E174" s="1"/>
  <c r="J93"/>
  <c r="J175" s="1"/>
  <c r="N164"/>
  <c r="G93"/>
  <c r="E91"/>
  <c r="E90"/>
  <c r="E46" i="1"/>
  <c r="O46"/>
  <c r="O43"/>
  <c r="E50" i="8"/>
  <c r="E90" i="1"/>
  <c r="E48" i="9"/>
  <c r="E99" s="1"/>
  <c r="E89" i="1"/>
  <c r="L38"/>
  <c r="E95" l="1"/>
  <c r="F96"/>
  <c r="E93"/>
  <c r="L96"/>
  <c r="Q46"/>
  <c r="O99" i="9"/>
  <c r="E172" i="8"/>
  <c r="E169"/>
  <c r="O93"/>
  <c r="O175" s="1"/>
  <c r="E88"/>
  <c r="E93" s="1"/>
  <c r="G175"/>
  <c r="E175" s="1"/>
  <c r="O95" i="1" l="1"/>
  <c r="E96"/>
</calcChain>
</file>

<file path=xl/sharedStrings.xml><?xml version="1.0" encoding="utf-8"?>
<sst xmlns="http://schemas.openxmlformats.org/spreadsheetml/2006/main" count="746" uniqueCount="123">
  <si>
    <t>План</t>
  </si>
  <si>
    <t>реализации  муниципальной программы</t>
  </si>
  <si>
    <t>№ п/.п</t>
  </si>
  <si>
    <t>Объем средств на реализацию муниципальной программы                                                                                     (тыс.руб.)</t>
  </si>
  <si>
    <t>Ожидаемый непосредственный результат</t>
  </si>
  <si>
    <t>Всего</t>
  </si>
  <si>
    <t>в том числе</t>
  </si>
  <si>
    <t>год</t>
  </si>
  <si>
    <t xml:space="preserve"> год</t>
  </si>
  <si>
    <t>1.1.</t>
  </si>
  <si>
    <t>Отдел строительства,  связи, газификации, электроснабжения, транспорта и ЖКХ.</t>
  </si>
  <si>
    <t>Средства федерального бюджета</t>
  </si>
  <si>
    <t>средства областного бюджета</t>
  </si>
  <si>
    <t>средства местных бюджетов</t>
  </si>
  <si>
    <t>внебюджетные источники</t>
  </si>
  <si>
    <t>В том числе :</t>
  </si>
  <si>
    <t xml:space="preserve">Обустройство контейнерных площадок                   </t>
  </si>
  <si>
    <t xml:space="preserve">Уличное освещение  </t>
  </si>
  <si>
    <t xml:space="preserve">  </t>
  </si>
  <si>
    <t xml:space="preserve"> </t>
  </si>
  <si>
    <t xml:space="preserve">5171, 975 </t>
  </si>
  <si>
    <t xml:space="preserve">Подготовка к осенне-зимнему периоду (ОЗП)     </t>
  </si>
  <si>
    <t>2 880,0</t>
  </si>
  <si>
    <t>1.2.</t>
  </si>
  <si>
    <t>В том числе:</t>
  </si>
  <si>
    <t>Отчисление на капитальный ремонт МКД</t>
  </si>
  <si>
    <t>1.3.</t>
  </si>
  <si>
    <t>2826, 472</t>
  </si>
  <si>
    <t>Ремонт здания</t>
  </si>
  <si>
    <t xml:space="preserve"> ИТОГО по подпрограмме 1: </t>
  </si>
  <si>
    <t>2.1.</t>
  </si>
  <si>
    <t>Мероприятие:    развитие пассажирского транспорта общего пользования Поворинского муниципального района  Воронежской области на 2017-2026 годы.</t>
  </si>
  <si>
    <t>Межмуниципальные пассажирские перевозки</t>
  </si>
  <si>
    <t>2.2.</t>
  </si>
  <si>
    <t>Мероприятие:    закупка автобусов и техники для жилищно-коммунального хозяйств Поворинского муниципального района  Воронежской области на 2017-2026 годы.</t>
  </si>
  <si>
    <t>2.3.</t>
  </si>
  <si>
    <t>Мероприятие:    безопасность дорожного движения на пассажирском транспорте Поворинского муниципального района  Воронежской области на 2017-2026 годы.</t>
  </si>
  <si>
    <t>2.4.</t>
  </si>
  <si>
    <t>Субсидии</t>
  </si>
  <si>
    <t>Дорожный фонд (отчисление от акцизов)</t>
  </si>
  <si>
    <t xml:space="preserve"> ИТОГО по подпрограмме 2: </t>
  </si>
  <si>
    <t>Итого средства федерального бюджета</t>
  </si>
  <si>
    <t>Итого средства областного бюджета</t>
  </si>
  <si>
    <t>Итого средства местных бюджетов</t>
  </si>
  <si>
    <t>Итого внебюджетные источники</t>
  </si>
  <si>
    <t>Итого по муниципальной программе</t>
  </si>
  <si>
    <r>
      <t xml:space="preserve">«Обеспечение доступным и комфортным жильем, коммунальными  и транспортными услугами населения                                               </t>
    </r>
    <r>
      <rPr>
        <b/>
        <sz val="12"/>
        <color rgb="FF000000"/>
        <rFont val="Times New Roman"/>
        <family val="1"/>
        <charset val="204"/>
      </rPr>
      <t xml:space="preserve">  </t>
    </r>
  </si>
  <si>
    <t>1.2.1.</t>
  </si>
  <si>
    <t>1.1.1.</t>
  </si>
  <si>
    <t>1.1.2.</t>
  </si>
  <si>
    <t>1.1.3.</t>
  </si>
  <si>
    <t>1.1.4.</t>
  </si>
  <si>
    <t>средства местного бюджета</t>
  </si>
  <si>
    <t>1.3.1.</t>
  </si>
  <si>
    <t>2.1.1.</t>
  </si>
  <si>
    <t>2.4.1.</t>
  </si>
  <si>
    <t>средства местных бюджетов (софинансирование)</t>
  </si>
  <si>
    <t>2.4.3.</t>
  </si>
  <si>
    <t>2.4.2.</t>
  </si>
  <si>
    <t>Субсидии на дорогу с.Октябрьское</t>
  </si>
  <si>
    <t>Мероприятие:    развитие дорожного хозяйства Поворинского муниципального района  Воронежской области на 2017-2026 годы.</t>
  </si>
  <si>
    <t>ИТОГО по подраграмме 1</t>
  </si>
  <si>
    <t>ИТОГО:</t>
  </si>
  <si>
    <t>Ответственный исполнитель</t>
  </si>
  <si>
    <t>Источник финансирования</t>
  </si>
  <si>
    <t>Наименование мероприятия</t>
  </si>
  <si>
    <t>ИТОГО по подпрограмме №2</t>
  </si>
  <si>
    <t>итого по мер-ю 4</t>
  </si>
  <si>
    <t>1.4.</t>
  </si>
  <si>
    <t xml:space="preserve">Мероприятие:  предоставление субсидий муниципальным предприятиям Поворинского района Воронежской области   </t>
  </si>
  <si>
    <t>Создание условий для обеспечения доступным и комфортным жильем, коммунальными услугами  населения  Поворинского муниципального района Воронежской области на 2017-2030 годы</t>
  </si>
  <si>
    <t>ИТОГО по подпраграмме 1</t>
  </si>
  <si>
    <t>Поворинского муниципального района Воронежской области на 2017-2030 годы"</t>
  </si>
  <si>
    <t>Подпрограмма 2  Создание условий для обеспечения транспортными услугами населения  Поворинского муниципального района Воронежской области  на 2024-2030 годы II этап</t>
  </si>
  <si>
    <r>
      <t xml:space="preserve">Подпрограмма 1  </t>
    </r>
    <r>
      <rPr>
        <b/>
        <sz val="10"/>
        <color rgb="FF000000"/>
        <rFont val="Times New Roman"/>
        <family val="1"/>
        <charset val="204"/>
      </rPr>
      <t xml:space="preserve"> Создание условий для обеспечения доступным и комфортным жильем, коммунальными услугами  населения  Поворинского муниципального района Воронежской области на 2017-2023 годы  I этап</t>
    </r>
  </si>
  <si>
    <r>
      <t xml:space="preserve">Подпрограмма 1  </t>
    </r>
    <r>
      <rPr>
        <b/>
        <sz val="10"/>
        <color rgb="FF000000"/>
        <rFont val="Times New Roman"/>
        <family val="1"/>
        <charset val="204"/>
      </rPr>
      <t xml:space="preserve"> Создание условий для обеспечения доступным и комфортным жильем, коммунальными услугами  населения  Поворинского муниципального района Воронежской области на 2024-2030 годы II этап</t>
    </r>
  </si>
  <si>
    <t>Мероприятие:обеспечение доступным и комфортным жильем и коммунальными услугами население Поворинского муниципального района  Воронежской области на 2024-2030 годы.</t>
  </si>
  <si>
    <t>Повышение качества транспортного обслуживания населения.</t>
  </si>
  <si>
    <t>Повышение безопасности дорожного движения. Снижение вредного воздействия пассажирского транспорта на окружающую среды.</t>
  </si>
  <si>
    <t>Ежегодный прирост протяженности  автомобильных дорог местного значения, соответствующих нормативными требованиями к транспортно-эксплуатационным показателям.</t>
  </si>
  <si>
    <t xml:space="preserve">«Обеспечение доступным и комфортным жильем, коммунальными  и транспортными услугами населения  оворинского муниципального района Воронежской области на 2017-2023 годы" I этап                                               </t>
  </si>
  <si>
    <t>Мероприятие:    строительство, реконструкция, капитальный ремонт , ремонт  зданий сооружений и коммунальной структуры объектов муниципальной собственности  Поворинского муниципального района  Воронежской области на 2024-2030 годы.</t>
  </si>
  <si>
    <t>Мероприятие:    капитальный ремонт  многоквартирных домов за счет средств Поворинского муниципального района  Воронежской области на 2024-2030 годы.</t>
  </si>
  <si>
    <t xml:space="preserve">«Обеспечение доступным и комфортным жильем, коммунальными  и транспортными услугами населения  Поворинского муниципального района Воронежской области на 2024-2030 годы" II этап                                               </t>
  </si>
  <si>
    <t>Мероприятие:обеспечение доступным и комфортным жильем и коммунальными услугами население Поворинского муниципального района  Воронежской области на 2017-2023 годы.</t>
  </si>
  <si>
    <t>Мероприятие:    капитальный ремонт  многоквартирных домов за счет средств Поворинского муниципального района  Воронежской области на 2017-2023 годы.</t>
  </si>
  <si>
    <t>Мероприятие:    строительство, реконструкция, капитальный ремонт , ремонт  зданий сооружений и коммунальной структуры объектов муниципальной собственности  Поворинского муниципального района  Воронежской области на 2017-2023 годы.</t>
  </si>
  <si>
    <t>реализации  муниципальной подпрограммы 2</t>
  </si>
  <si>
    <t xml:space="preserve">Программы                                                                                                                                                                                                                                              «Обеспечение доступным и комфортным жильем, коммунальными  и транспортными услугами населения Поворинского муниципального района Воронежской области на 2017-2030 годы                                                </t>
  </si>
  <si>
    <t xml:space="preserve">  "Создание условий для обеспечения транспортными услугами населения  Поворинского муниципального района Воронежской области  на 2017-2030 годы"   </t>
  </si>
  <si>
    <t>Подпрограмма 2 "Создание условий для обеспечения транспортными услугами населения  Поворинского муниципального района Воронежской области  на 2017-2023 годы"     I этап</t>
  </si>
  <si>
    <t>реализации  муниципальной подпрограммы 1</t>
  </si>
  <si>
    <t xml:space="preserve">Программы                                                                                                                                                                                                                                                              «Обеспечение доступным и комфортным жильем, коммунальными  и транспортными услугами населения    Поворинского муниципального района Воронежской области на 2017-2030 годы"                                             </t>
  </si>
  <si>
    <t>Создание условий для проживания населения;                     -повышение уровня обеспеченности населения коммунальными услугами.</t>
  </si>
  <si>
    <t>Мероприятие:  предоставление субсидий муниципальным предприятиям Поворинского района Воронежской области   на 2017-2023 годы.</t>
  </si>
  <si>
    <t>Мероприятие:    развитие пассажирского транспорта общего пользования Поворинского муниципального района  Воронежской области на 2017-2023 годы.</t>
  </si>
  <si>
    <t>Мероприятие:    закупка автобусов и техники для жилищно-коммунального хозяйств Поворинского муниципального района  Воронежской области на 2017-2023 годы.</t>
  </si>
  <si>
    <t>Мероприятие:    безопасность дорожного движения на пассажирском транспорте Поворинского муниципального района  Воронежской области на 2017-2023 годы.</t>
  </si>
  <si>
    <t>Мероприятие:    развитие дорожного хозяйства Поворинского муниципального района  Воронежской области на 2017-2023 годы.</t>
  </si>
  <si>
    <t>Мероприятие:  предоставление субсидий муниципальным предприятиям Поворинского района Воронежской области   на 2024 -2023 годы</t>
  </si>
  <si>
    <t>Мероприятие:  обеспечение доступным и комфортным жильем и коммунальными услугами население Поворинского муниципального района  Воронежской области на 2024-2030 годы.</t>
  </si>
  <si>
    <t>ВСЕГО:</t>
  </si>
  <si>
    <t>Увеличение количества   автобусов, коммунальной (специализированной) техники.</t>
  </si>
  <si>
    <t xml:space="preserve">ВСЕГО по ПРОГРАММЕ:              I I этапа    </t>
  </si>
  <si>
    <t xml:space="preserve">ВСЕГО по ПРОГРАММЕ:                  I этапа  </t>
  </si>
  <si>
    <t xml:space="preserve">ВСЕГО по ПРОГРАММЕ:               </t>
  </si>
  <si>
    <r>
      <t xml:space="preserve">Подпрограмма 2  </t>
    </r>
    <r>
      <rPr>
        <b/>
        <sz val="11"/>
        <color rgb="FF000000"/>
        <rFont val="Times New Roman"/>
        <family val="1"/>
        <charset val="204"/>
      </rPr>
      <t>Создание условий для обеспечения транспортными услугами населения  Поворинского муниципального района Воронежской области  на 2024-2030 годы</t>
    </r>
  </si>
  <si>
    <r>
      <t xml:space="preserve">Подпрограмма 2  </t>
    </r>
    <r>
      <rPr>
        <b/>
        <sz val="11"/>
        <color rgb="FF000000"/>
        <rFont val="Times New Roman"/>
        <family val="1"/>
        <charset val="204"/>
      </rPr>
      <t>Создание условий для обеспечения транспортными услугами населения  Поворинского муниципального района Воронежской области  на 2017-2023 годы</t>
    </r>
  </si>
  <si>
    <r>
      <t xml:space="preserve">Подпрограмма 1  </t>
    </r>
    <r>
      <rPr>
        <b/>
        <sz val="11"/>
        <color rgb="FF000000"/>
        <rFont val="Times New Roman"/>
        <family val="1"/>
        <charset val="204"/>
      </rPr>
      <t xml:space="preserve"> Создание условий для обеспечения доступным и комфортным жильем, коммунальными услугами  населения  Поворинского муниципального района Воронежской области на 2017-2023 годы </t>
    </r>
  </si>
  <si>
    <r>
      <t xml:space="preserve">Подпрограмма 1  </t>
    </r>
    <r>
      <rPr>
        <b/>
        <sz val="11"/>
        <color rgb="FF000000"/>
        <rFont val="Times New Roman"/>
        <family val="1"/>
        <charset val="204"/>
      </rPr>
      <t xml:space="preserve"> Создание условий для обеспечения доступным и комфортным жильем, коммунальными услугами  населения  Поворинского муниципального района Воронежской области  на 2024-2030 годы                    </t>
    </r>
  </si>
  <si>
    <t>средства         местных бюджетов</t>
  </si>
  <si>
    <t>Ответственный исполни                      тель</t>
  </si>
  <si>
    <t>Источник финансиро вания</t>
  </si>
  <si>
    <t>средства федерального бюджета</t>
  </si>
  <si>
    <t>ИТОГО по подпрограмме 1</t>
  </si>
  <si>
    <t>ИТОГО по двум этапам- подпрограмма 1</t>
  </si>
  <si>
    <t>Мероприятие:    строительство, реконструкция, капитальный ремонт, ремонт  зданий сооружений и коммунальной структуры объектов муниципальной собственности  Поворинского муниципального района  Воронежской области на 2024-2030 годы.</t>
  </si>
  <si>
    <t>Мероприятие:  предоставление субсидий муниципальным предприятиям Поворинского района Воронежской области   на 2024-2030 годы.</t>
  </si>
  <si>
    <t>Мероприятие:    развитие пассажирского транспорта общего пользования Поворинского муниципального района  Воронежской области на 2024-2030 годы.</t>
  </si>
  <si>
    <t>Мероприятие:    закупка автобусов и техники для жилищно-коммунального хозяйств Поворинского муниципального района  Воронежской области на 2024-2030 годы.</t>
  </si>
  <si>
    <t>Мероприятие:    безопасность дорожного движения на пассажирском транспорте Поворинского муниципального района  Воронежской области на 2024-2030 годы.</t>
  </si>
  <si>
    <t>Мероприятие:    развитие дорожного хозяйства Поворинского муниципального района  Воронежской области на 2024-2030 годы.</t>
  </si>
  <si>
    <t xml:space="preserve">ИТОГО по двум этапам  подпрограмма 2: 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</si>
</sst>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vertical="top" wrapText="1"/>
    </xf>
    <xf numFmtId="14" fontId="4" fillId="0" borderId="3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2" fontId="0" fillId="0" borderId="0" xfId="0" applyNumberFormat="1"/>
    <xf numFmtId="0" fontId="5" fillId="0" borderId="2" xfId="0" applyFont="1" applyBorder="1" applyAlignment="1">
      <alignment vertical="top" wrapText="1"/>
    </xf>
    <xf numFmtId="0" fontId="1" fillId="0" borderId="0" xfId="0" applyFont="1"/>
    <xf numFmtId="2" fontId="10" fillId="0" borderId="0" xfId="0" applyNumberFormat="1" applyFont="1"/>
    <xf numFmtId="0" fontId="5" fillId="0" borderId="18" xfId="0" applyFont="1" applyBorder="1" applyAlignment="1">
      <alignment vertical="top" wrapText="1"/>
    </xf>
    <xf numFmtId="0" fontId="5" fillId="4" borderId="11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5" fillId="0" borderId="19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7" fillId="2" borderId="2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0" fillId="0" borderId="0" xfId="0" applyNumberFormat="1"/>
    <xf numFmtId="0" fontId="1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top" wrapText="1"/>
    </xf>
    <xf numFmtId="2" fontId="0" fillId="0" borderId="0" xfId="0" applyNumberFormat="1" applyAlignment="1"/>
    <xf numFmtId="0" fontId="1" fillId="0" borderId="15" xfId="0" applyFon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11" xfId="0" applyBorder="1"/>
    <xf numFmtId="0" fontId="7" fillId="0" borderId="11" xfId="0" applyFont="1" applyBorder="1"/>
    <xf numFmtId="0" fontId="7" fillId="0" borderId="27" xfId="0" applyFont="1" applyBorder="1" applyAlignment="1">
      <alignment vertical="top" wrapText="1"/>
    </xf>
    <xf numFmtId="164" fontId="9" fillId="0" borderId="28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7" fillId="2" borderId="28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2" fontId="7" fillId="0" borderId="11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6" xfId="0" applyNumberFormat="1" applyFont="1" applyFill="1" applyBorder="1" applyAlignment="1">
      <alignment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23" xfId="0" applyNumberFormat="1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vertical="top" wrapText="1"/>
    </xf>
    <xf numFmtId="164" fontId="6" fillId="2" borderId="7" xfId="0" applyNumberFormat="1" applyFont="1" applyFill="1" applyBorder="1" applyAlignment="1">
      <alignment horizontal="center" wrapText="1"/>
    </xf>
    <xf numFmtId="164" fontId="6" fillId="2" borderId="11" xfId="0" applyNumberFormat="1" applyFont="1" applyFill="1" applyBorder="1" applyAlignment="1">
      <alignment horizontal="center" wrapText="1"/>
    </xf>
    <xf numFmtId="164" fontId="7" fillId="2" borderId="11" xfId="0" applyNumberFormat="1" applyFont="1" applyFill="1" applyBorder="1" applyAlignment="1">
      <alignment vertical="top" wrapText="1"/>
    </xf>
    <xf numFmtId="164" fontId="7" fillId="2" borderId="11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 wrapText="1"/>
    </xf>
    <xf numFmtId="0" fontId="5" fillId="2" borderId="9" xfId="0" applyFont="1" applyFill="1" applyBorder="1" applyAlignment="1">
      <alignment vertical="top" wrapText="1"/>
    </xf>
    <xf numFmtId="164" fontId="5" fillId="2" borderId="11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vertical="top" wrapText="1"/>
    </xf>
    <xf numFmtId="0" fontId="5" fillId="2" borderId="23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164" fontId="7" fillId="2" borderId="11" xfId="0" applyNumberFormat="1" applyFont="1" applyFill="1" applyBorder="1" applyAlignment="1">
      <alignment wrapText="1"/>
    </xf>
    <xf numFmtId="0" fontId="7" fillId="2" borderId="11" xfId="0" applyFont="1" applyFill="1" applyBorder="1"/>
    <xf numFmtId="0" fontId="5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vertical="top" wrapText="1"/>
    </xf>
    <xf numFmtId="0" fontId="5" fillId="2" borderId="19" xfId="0" applyFont="1" applyFill="1" applyBorder="1" applyAlignment="1">
      <alignment vertical="top" wrapText="1"/>
    </xf>
    <xf numFmtId="164" fontId="9" fillId="2" borderId="6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vertical="top" wrapText="1"/>
    </xf>
    <xf numFmtId="164" fontId="9" fillId="2" borderId="22" xfId="0" applyNumberFormat="1" applyFont="1" applyFill="1" applyBorder="1" applyAlignment="1">
      <alignment horizontal="center" vertical="center" wrapText="1"/>
    </xf>
    <xf numFmtId="164" fontId="5" fillId="2" borderId="2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2" borderId="7" xfId="0" applyNumberFormat="1" applyFont="1" applyFill="1" applyBorder="1" applyAlignment="1">
      <alignment vertical="top" wrapText="1"/>
    </xf>
    <xf numFmtId="164" fontId="7" fillId="2" borderId="6" xfId="0" applyNumberFormat="1" applyFont="1" applyFill="1" applyBorder="1" applyAlignment="1">
      <alignment vertical="top" wrapText="1"/>
    </xf>
    <xf numFmtId="164" fontId="5" fillId="2" borderId="11" xfId="0" applyNumberFormat="1" applyFont="1" applyFill="1" applyBorder="1" applyAlignment="1">
      <alignment vertical="top" wrapText="1"/>
    </xf>
    <xf numFmtId="164" fontId="9" fillId="2" borderId="23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164" fontId="7" fillId="2" borderId="2" xfId="0" applyNumberFormat="1" applyFont="1" applyFill="1" applyBorder="1" applyAlignment="1">
      <alignment vertical="top" wrapText="1"/>
    </xf>
    <xf numFmtId="164" fontId="5" fillId="2" borderId="0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5" fillId="2" borderId="18" xfId="0" applyNumberFormat="1" applyFont="1" applyFill="1" applyBorder="1" applyAlignment="1">
      <alignment vertical="top" wrapText="1"/>
    </xf>
    <xf numFmtId="2" fontId="0" fillId="5" borderId="0" xfId="0" applyNumberFormat="1" applyFill="1"/>
    <xf numFmtId="2" fontId="0" fillId="3" borderId="0" xfId="0" applyNumberFormat="1" applyFill="1" applyAlignment="1"/>
    <xf numFmtId="164" fontId="0" fillId="3" borderId="0" xfId="0" applyNumberFormat="1" applyFill="1"/>
    <xf numFmtId="164" fontId="8" fillId="0" borderId="0" xfId="0" applyNumberFormat="1" applyFont="1"/>
    <xf numFmtId="0" fontId="1" fillId="2" borderId="3" xfId="0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4" fontId="4" fillId="2" borderId="3" xfId="0" applyNumberFormat="1" applyFont="1" applyFill="1" applyBorder="1" applyAlignment="1">
      <alignment horizontal="center" vertical="top" wrapText="1"/>
    </xf>
    <xf numFmtId="164" fontId="5" fillId="2" borderId="6" xfId="0" applyNumberFormat="1" applyFont="1" applyFill="1" applyBorder="1" applyAlignment="1">
      <alignment vertical="top" wrapText="1"/>
    </xf>
    <xf numFmtId="164" fontId="5" fillId="2" borderId="26" xfId="0" applyNumberFormat="1" applyFont="1" applyFill="1" applyBorder="1" applyAlignment="1">
      <alignment horizontal="center" wrapText="1"/>
    </xf>
    <xf numFmtId="164" fontId="7" fillId="2" borderId="19" xfId="0" applyNumberFormat="1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164" fontId="7" fillId="2" borderId="31" xfId="0" applyNumberFormat="1" applyFont="1" applyFill="1" applyBorder="1" applyAlignment="1">
      <alignment vertical="top" wrapText="1"/>
    </xf>
    <xf numFmtId="164" fontId="7" fillId="2" borderId="31" xfId="0" applyNumberFormat="1" applyFont="1" applyFill="1" applyBorder="1" applyAlignment="1">
      <alignment horizontal="center" vertical="center" wrapText="1"/>
    </xf>
    <xf numFmtId="164" fontId="7" fillId="2" borderId="32" xfId="0" applyNumberFormat="1" applyFont="1" applyFill="1" applyBorder="1" applyAlignment="1">
      <alignment vertical="top" wrapText="1"/>
    </xf>
    <xf numFmtId="164" fontId="7" fillId="2" borderId="26" xfId="0" applyNumberFormat="1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center" vertical="top" wrapText="1"/>
    </xf>
    <xf numFmtId="0" fontId="8" fillId="2" borderId="33" xfId="0" applyFont="1" applyFill="1" applyBorder="1" applyAlignment="1">
      <alignment vertical="top" wrapText="1"/>
    </xf>
    <xf numFmtId="0" fontId="12" fillId="2" borderId="11" xfId="0" applyFont="1" applyFill="1" applyBorder="1"/>
    <xf numFmtId="164" fontId="12" fillId="2" borderId="11" xfId="0" applyNumberFormat="1" applyFont="1" applyFill="1" applyBorder="1"/>
    <xf numFmtId="164" fontId="7" fillId="2" borderId="39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top" wrapText="1"/>
    </xf>
    <xf numFmtId="164" fontId="9" fillId="2" borderId="19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164" fontId="7" fillId="2" borderId="27" xfId="0" applyNumberFormat="1" applyFont="1" applyFill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1" fillId="2" borderId="34" xfId="0" applyFont="1" applyFill="1" applyBorder="1" applyAlignment="1">
      <alignment horizontal="center" vertical="top" wrapText="1"/>
    </xf>
    <xf numFmtId="0" fontId="1" fillId="2" borderId="36" xfId="0" applyFont="1" applyFill="1" applyBorder="1" applyAlignment="1">
      <alignment horizontal="center" vertical="top" wrapText="1"/>
    </xf>
    <xf numFmtId="0" fontId="1" fillId="2" borderId="38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0" fontId="7" fillId="2" borderId="37" xfId="0" applyFont="1" applyFill="1" applyBorder="1" applyAlignment="1">
      <alignment horizontal="center" vertical="top" wrapText="1"/>
    </xf>
    <xf numFmtId="0" fontId="7" fillId="2" borderId="40" xfId="0" applyFont="1" applyFill="1" applyBorder="1" applyAlignment="1">
      <alignment horizontal="center" vertical="top" wrapText="1"/>
    </xf>
    <xf numFmtId="164" fontId="14" fillId="2" borderId="11" xfId="0" applyNumberFormat="1" applyFont="1" applyFill="1" applyBorder="1" applyAlignment="1">
      <alignment horizontal="center" vertical="top" wrapText="1"/>
    </xf>
    <xf numFmtId="0" fontId="14" fillId="2" borderId="43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164" fontId="7" fillId="2" borderId="44" xfId="0" applyNumberFormat="1" applyFont="1" applyFill="1" applyBorder="1" applyAlignment="1">
      <alignment horizontal="center" vertical="top" wrapText="1"/>
    </xf>
    <xf numFmtId="164" fontId="7" fillId="2" borderId="32" xfId="0" applyNumberFormat="1" applyFont="1" applyFill="1" applyBorder="1" applyAlignment="1">
      <alignment horizontal="center" vertical="top" wrapText="1"/>
    </xf>
    <xf numFmtId="164" fontId="7" fillId="2" borderId="43" xfId="0" applyNumberFormat="1" applyFont="1" applyFill="1" applyBorder="1" applyAlignment="1">
      <alignment horizontal="center" vertical="top" wrapText="1"/>
    </xf>
    <xf numFmtId="164" fontId="7" fillId="2" borderId="41" xfId="0" applyNumberFormat="1" applyFont="1" applyFill="1" applyBorder="1" applyAlignment="1">
      <alignment horizontal="center" vertical="top" wrapText="1"/>
    </xf>
    <xf numFmtId="164" fontId="7" fillId="2" borderId="33" xfId="0" applyNumberFormat="1" applyFont="1" applyFill="1" applyBorder="1" applyAlignment="1">
      <alignment horizontal="center" vertical="top" wrapText="1"/>
    </xf>
    <xf numFmtId="164" fontId="7" fillId="2" borderId="45" xfId="0" applyNumberFormat="1" applyFont="1" applyFill="1" applyBorder="1" applyAlignment="1">
      <alignment horizontal="center" vertical="top" wrapText="1"/>
    </xf>
    <xf numFmtId="164" fontId="7" fillId="2" borderId="17" xfId="0" applyNumberFormat="1" applyFont="1" applyFill="1" applyBorder="1" applyAlignment="1">
      <alignment horizontal="center" vertical="top" wrapText="1"/>
    </xf>
    <xf numFmtId="164" fontId="7" fillId="2" borderId="6" xfId="0" applyNumberFormat="1" applyFont="1" applyFill="1" applyBorder="1" applyAlignment="1">
      <alignment horizontal="center" vertical="top" wrapText="1"/>
    </xf>
    <xf numFmtId="164" fontId="7" fillId="2" borderId="15" xfId="0" applyNumberFormat="1" applyFont="1" applyFill="1" applyBorder="1" applyAlignment="1">
      <alignment horizontal="center" vertical="top" wrapText="1"/>
    </xf>
    <xf numFmtId="164" fontId="7" fillId="2" borderId="7" xfId="0" applyNumberFormat="1" applyFont="1" applyFill="1" applyBorder="1" applyAlignment="1">
      <alignment horizontal="center" vertical="top" wrapText="1"/>
    </xf>
    <xf numFmtId="164" fontId="7" fillId="2" borderId="16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center" vertical="top" wrapText="1"/>
    </xf>
    <xf numFmtId="164" fontId="7" fillId="2" borderId="46" xfId="0" applyNumberFormat="1" applyFont="1" applyFill="1" applyBorder="1" applyAlignment="1">
      <alignment horizontal="center" vertical="top" wrapText="1"/>
    </xf>
    <xf numFmtId="164" fontId="7" fillId="2" borderId="31" xfId="0" applyNumberFormat="1" applyFont="1" applyFill="1" applyBorder="1" applyAlignment="1">
      <alignment horizontal="center" vertical="top" wrapText="1"/>
    </xf>
    <xf numFmtId="164" fontId="7" fillId="2" borderId="42" xfId="0" applyNumberFormat="1" applyFont="1" applyFill="1" applyBorder="1" applyAlignment="1">
      <alignment horizontal="center" vertical="top" wrapText="1"/>
    </xf>
    <xf numFmtId="164" fontId="7" fillId="2" borderId="26" xfId="0" applyNumberFormat="1" applyFont="1" applyFill="1" applyBorder="1" applyAlignment="1">
      <alignment horizontal="center" vertical="top" wrapText="1"/>
    </xf>
    <xf numFmtId="164" fontId="7" fillId="2" borderId="35" xfId="0" applyNumberFormat="1" applyFont="1" applyFill="1" applyBorder="1" applyAlignment="1">
      <alignment horizontal="center" vertical="top" wrapText="1"/>
    </xf>
    <xf numFmtId="164" fontId="7" fillId="2" borderId="48" xfId="0" applyNumberFormat="1" applyFont="1" applyFill="1" applyBorder="1" applyAlignment="1">
      <alignment horizontal="center" vertical="top" wrapText="1"/>
    </xf>
    <xf numFmtId="164" fontId="7" fillId="2" borderId="0" xfId="0" applyNumberFormat="1" applyFont="1" applyFill="1" applyBorder="1" applyAlignment="1">
      <alignment horizontal="center" vertical="top" wrapText="1"/>
    </xf>
    <xf numFmtId="164" fontId="7" fillId="2" borderId="47" xfId="0" applyNumberFormat="1" applyFont="1" applyFill="1" applyBorder="1" applyAlignment="1">
      <alignment horizontal="center" vertical="top" wrapText="1"/>
    </xf>
    <xf numFmtId="164" fontId="7" fillId="2" borderId="29" xfId="0" applyNumberFormat="1" applyFont="1" applyFill="1" applyBorder="1" applyAlignment="1">
      <alignment horizontal="center" vertical="top" wrapText="1"/>
    </xf>
    <xf numFmtId="164" fontId="7" fillId="2" borderId="10" xfId="0" applyNumberFormat="1" applyFont="1" applyFill="1" applyBorder="1" applyAlignment="1">
      <alignment horizontal="center" vertical="top" wrapText="1"/>
    </xf>
    <xf numFmtId="164" fontId="7" fillId="2" borderId="4" xfId="0" applyNumberFormat="1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164" fontId="5" fillId="2" borderId="19" xfId="0" applyNumberFormat="1" applyFont="1" applyFill="1" applyBorder="1" applyAlignment="1">
      <alignment horizontal="left" vertical="top" wrapText="1"/>
    </xf>
    <xf numFmtId="164" fontId="5" fillId="2" borderId="24" xfId="0" applyNumberFormat="1" applyFont="1" applyFill="1" applyBorder="1" applyAlignment="1">
      <alignment horizontal="left" vertical="top" wrapText="1"/>
    </xf>
    <xf numFmtId="164" fontId="5" fillId="2" borderId="11" xfId="0" applyNumberFormat="1" applyFont="1" applyFill="1" applyBorder="1" applyAlignment="1">
      <alignment horizontal="center" vertical="top" wrapText="1"/>
    </xf>
    <xf numFmtId="164" fontId="5" fillId="2" borderId="19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164" fontId="5" fillId="2" borderId="1" xfId="0" applyNumberFormat="1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vertical="top" wrapText="1"/>
    </xf>
    <xf numFmtId="164" fontId="5" fillId="2" borderId="3" xfId="0" applyNumberFormat="1" applyFont="1" applyFill="1" applyBorder="1" applyAlignment="1">
      <alignment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7" fillId="2" borderId="2" xfId="0" applyNumberFormat="1" applyFont="1" applyFill="1" applyBorder="1" applyAlignment="1">
      <alignment vertical="top" wrapText="1"/>
    </xf>
    <xf numFmtId="164" fontId="7" fillId="2" borderId="3" xfId="0" applyNumberFormat="1" applyFont="1" applyFill="1" applyBorder="1" applyAlignment="1">
      <alignment vertical="top" wrapText="1"/>
    </xf>
    <xf numFmtId="164" fontId="5" fillId="2" borderId="23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164" fontId="5" fillId="2" borderId="17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5" fillId="2" borderId="17" xfId="0" applyNumberFormat="1" applyFont="1" applyFill="1" applyBorder="1" applyAlignment="1">
      <alignment vertical="top" wrapText="1"/>
    </xf>
    <xf numFmtId="164" fontId="5" fillId="2" borderId="15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4" fontId="5" fillId="2" borderId="42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7" fillId="0" borderId="17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11" fillId="0" borderId="9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top" wrapText="1"/>
    </xf>
    <xf numFmtId="0" fontId="7" fillId="2" borderId="11" xfId="0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/>
    </xf>
    <xf numFmtId="2" fontId="0" fillId="3" borderId="0" xfId="0" applyNumberFormat="1" applyFill="1"/>
    <xf numFmtId="0" fontId="0" fillId="3" borderId="0" xfId="0" applyFill="1"/>
    <xf numFmtId="0" fontId="12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top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9"/>
  <sheetViews>
    <sheetView topLeftCell="A86" zoomScale="110" zoomScaleNormal="110" workbookViewId="0">
      <selection activeCell="J103" sqref="J103"/>
    </sheetView>
  </sheetViews>
  <sheetFormatPr defaultRowHeight="15"/>
  <cols>
    <col min="1" max="1" width="4.85546875" customWidth="1"/>
    <col min="2" max="2" width="15.7109375" customWidth="1"/>
    <col min="3" max="3" width="14.5703125" customWidth="1"/>
    <col min="4" max="4" width="13.85546875" customWidth="1"/>
    <col min="5" max="5" width="11" customWidth="1"/>
    <col min="6" max="6" width="8.28515625" customWidth="1"/>
    <col min="7" max="7" width="7.85546875" customWidth="1"/>
    <col min="8" max="8" width="8.42578125" customWidth="1"/>
    <col min="9" max="9" width="8.7109375" customWidth="1"/>
    <col min="10" max="10" width="7.5703125" customWidth="1"/>
    <col min="11" max="11" width="8" customWidth="1"/>
    <col min="12" max="12" width="7.5703125" customWidth="1"/>
    <col min="13" max="13" width="14.5703125" customWidth="1"/>
    <col min="15" max="15" width="9.7109375" bestFit="1" customWidth="1"/>
  </cols>
  <sheetData>
    <row r="1" spans="1:15" ht="15.75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15" ht="15.75">
      <c r="A2" s="180" t="s">
        <v>91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5" ht="39" customHeight="1">
      <c r="A3" s="181" t="s">
        <v>70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</row>
    <row r="4" spans="1:15" ht="51" customHeight="1" thickBot="1">
      <c r="A4" s="182" t="s">
        <v>92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</row>
    <row r="5" spans="1:15" ht="31.5" customHeight="1" thickBot="1">
      <c r="A5" s="39"/>
      <c r="B5" s="174" t="s">
        <v>74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6"/>
    </row>
    <row r="6" spans="1:15" ht="24.75" customHeight="1" thickBot="1">
      <c r="A6" s="164" t="s">
        <v>2</v>
      </c>
      <c r="B6" s="162" t="s">
        <v>65</v>
      </c>
      <c r="C6" s="162" t="s">
        <v>63</v>
      </c>
      <c r="D6" s="162" t="s">
        <v>64</v>
      </c>
      <c r="E6" s="154" t="s">
        <v>3</v>
      </c>
      <c r="F6" s="155"/>
      <c r="G6" s="155"/>
      <c r="H6" s="155"/>
      <c r="I6" s="155"/>
      <c r="J6" s="155"/>
      <c r="K6" s="155"/>
      <c r="L6" s="155"/>
      <c r="M6" s="162" t="s">
        <v>4</v>
      </c>
    </row>
    <row r="7" spans="1:15" ht="15.75" thickBot="1">
      <c r="A7" s="165"/>
      <c r="B7" s="163"/>
      <c r="C7" s="163"/>
      <c r="D7" s="163"/>
      <c r="E7" s="177" t="s">
        <v>5</v>
      </c>
      <c r="F7" s="154" t="s">
        <v>6</v>
      </c>
      <c r="G7" s="155"/>
      <c r="H7" s="155"/>
      <c r="I7" s="155"/>
      <c r="J7" s="155"/>
      <c r="K7" s="155"/>
      <c r="L7" s="155"/>
      <c r="M7" s="163"/>
    </row>
    <row r="8" spans="1:15">
      <c r="A8" s="165"/>
      <c r="B8" s="163"/>
      <c r="C8" s="163"/>
      <c r="D8" s="163"/>
      <c r="E8" s="178"/>
      <c r="F8" s="6">
        <v>2017</v>
      </c>
      <c r="G8" s="6">
        <v>2018</v>
      </c>
      <c r="H8" s="6">
        <v>2019</v>
      </c>
      <c r="I8" s="6">
        <v>2020</v>
      </c>
      <c r="J8" s="6">
        <v>2021</v>
      </c>
      <c r="K8" s="6">
        <v>2022</v>
      </c>
      <c r="L8" s="6">
        <v>2023</v>
      </c>
      <c r="M8" s="163"/>
    </row>
    <row r="9" spans="1:15" ht="15.75" thickBot="1">
      <c r="A9" s="166"/>
      <c r="B9" s="173"/>
      <c r="C9" s="173"/>
      <c r="D9" s="173"/>
      <c r="E9" s="179"/>
      <c r="F9" s="8" t="s">
        <v>7</v>
      </c>
      <c r="G9" s="8" t="s">
        <v>7</v>
      </c>
      <c r="H9" s="8" t="s">
        <v>8</v>
      </c>
      <c r="I9" s="8" t="s">
        <v>8</v>
      </c>
      <c r="J9" s="8" t="s">
        <v>8</v>
      </c>
      <c r="K9" s="8" t="s">
        <v>8</v>
      </c>
      <c r="L9" s="8" t="s">
        <v>8</v>
      </c>
      <c r="M9" s="173"/>
    </row>
    <row r="10" spans="1:15" ht="15.75" thickBot="1">
      <c r="A10" s="40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16</v>
      </c>
    </row>
    <row r="11" spans="1:15" ht="39.75" customHeight="1" thickBot="1">
      <c r="A11" s="156" t="s">
        <v>9</v>
      </c>
      <c r="B11" s="159" t="s">
        <v>84</v>
      </c>
      <c r="C11" s="159" t="s">
        <v>10</v>
      </c>
      <c r="D11" s="10" t="s">
        <v>11</v>
      </c>
      <c r="E11" s="25"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  <c r="L11" s="66">
        <v>0</v>
      </c>
      <c r="M11" s="162" t="s">
        <v>93</v>
      </c>
    </row>
    <row r="12" spans="1:15" ht="39.75" customHeight="1" thickBot="1">
      <c r="A12" s="157"/>
      <c r="B12" s="160"/>
      <c r="C12" s="160"/>
      <c r="D12" s="12" t="s">
        <v>12</v>
      </c>
      <c r="E12" s="27">
        <f>F12+G12+H12+I12+J12+K12+L12</f>
        <v>77790.289999999994</v>
      </c>
      <c r="F12" s="66">
        <v>0</v>
      </c>
      <c r="G12" s="66">
        <v>2312.3000000000002</v>
      </c>
      <c r="H12" s="66">
        <v>3926.6</v>
      </c>
      <c r="I12" s="66">
        <v>3774.9</v>
      </c>
      <c r="J12" s="66">
        <v>7018.9</v>
      </c>
      <c r="K12" s="66">
        <v>42518.95</v>
      </c>
      <c r="L12" s="66">
        <v>18238.64</v>
      </c>
      <c r="M12" s="163"/>
    </row>
    <row r="13" spans="1:15" ht="38.25" customHeight="1" thickBot="1">
      <c r="A13" s="157"/>
      <c r="B13" s="160"/>
      <c r="C13" s="160"/>
      <c r="D13" s="12" t="s">
        <v>13</v>
      </c>
      <c r="E13" s="27">
        <f t="shared" ref="E13:E20" si="0">F13+G13+H13+I13+J13+K13+L13</f>
        <v>258.10000000000002</v>
      </c>
      <c r="F13" s="66">
        <v>0</v>
      </c>
      <c r="G13" s="66">
        <v>0</v>
      </c>
      <c r="H13" s="66">
        <v>196.9</v>
      </c>
      <c r="I13" s="66">
        <v>0</v>
      </c>
      <c r="J13" s="66">
        <v>0</v>
      </c>
      <c r="K13" s="66">
        <v>0</v>
      </c>
      <c r="L13" s="66">
        <v>61.2</v>
      </c>
      <c r="M13" s="163"/>
    </row>
    <row r="14" spans="1:15" ht="38.25" customHeight="1" thickBot="1">
      <c r="A14" s="158"/>
      <c r="B14" s="161"/>
      <c r="C14" s="161"/>
      <c r="D14" s="12" t="s">
        <v>14</v>
      </c>
      <c r="E14" s="27">
        <f t="shared" si="0"/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163"/>
      <c r="O14" s="13">
        <f>E11+E12+E13+E14</f>
        <v>78048.39</v>
      </c>
    </row>
    <row r="15" spans="1:15" ht="15.75" hidden="1" customHeight="1" thickBot="1">
      <c r="A15" s="40"/>
      <c r="B15" s="10" t="s">
        <v>15</v>
      </c>
      <c r="C15" s="10"/>
      <c r="D15" s="12"/>
      <c r="E15" s="27">
        <f t="shared" si="0"/>
        <v>0</v>
      </c>
      <c r="F15" s="66"/>
      <c r="G15" s="66"/>
      <c r="H15" s="66"/>
      <c r="I15" s="66"/>
      <c r="J15" s="66"/>
      <c r="K15" s="66"/>
      <c r="L15" s="66"/>
      <c r="M15" s="163"/>
    </row>
    <row r="16" spans="1:15" ht="36.75" hidden="1" customHeight="1" thickBot="1">
      <c r="A16" s="2" t="s">
        <v>48</v>
      </c>
      <c r="B16" s="10" t="s">
        <v>16</v>
      </c>
      <c r="C16" s="10"/>
      <c r="D16" s="12" t="s">
        <v>12</v>
      </c>
      <c r="E16" s="27">
        <f t="shared" si="0"/>
        <v>34466.97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34466.97</v>
      </c>
      <c r="L16" s="66">
        <v>0</v>
      </c>
      <c r="M16" s="163"/>
    </row>
    <row r="17" spans="1:15" ht="36.75" hidden="1" customHeight="1" thickBot="1">
      <c r="A17" s="43" t="s">
        <v>49</v>
      </c>
      <c r="B17" s="10" t="s">
        <v>17</v>
      </c>
      <c r="C17" s="10" t="s">
        <v>18</v>
      </c>
      <c r="D17" s="12" t="s">
        <v>12</v>
      </c>
      <c r="E17" s="27" t="e">
        <f t="shared" si="0"/>
        <v>#VALUE!</v>
      </c>
      <c r="F17" s="66">
        <v>0</v>
      </c>
      <c r="G17" s="66" t="s">
        <v>19</v>
      </c>
      <c r="H17" s="66" t="s">
        <v>19</v>
      </c>
      <c r="I17" s="66" t="s">
        <v>19</v>
      </c>
      <c r="J17" s="66" t="s">
        <v>19</v>
      </c>
      <c r="K17" s="66" t="s">
        <v>20</v>
      </c>
      <c r="L17" s="66">
        <v>5654</v>
      </c>
      <c r="M17" s="163"/>
    </row>
    <row r="18" spans="1:15" ht="0.75" hidden="1" customHeight="1" thickBot="1">
      <c r="A18" s="43" t="s">
        <v>50</v>
      </c>
      <c r="B18" s="10" t="s">
        <v>21</v>
      </c>
      <c r="C18" s="10"/>
      <c r="D18" s="12" t="s">
        <v>12</v>
      </c>
      <c r="E18" s="27" t="e">
        <f t="shared" si="0"/>
        <v>#VALUE!</v>
      </c>
      <c r="F18" s="66">
        <v>0</v>
      </c>
      <c r="G18" s="66">
        <v>0</v>
      </c>
      <c r="H18" s="66" t="s">
        <v>19</v>
      </c>
      <c r="I18" s="66">
        <v>0</v>
      </c>
      <c r="J18" s="66">
        <v>0</v>
      </c>
      <c r="K18" s="66" t="s">
        <v>22</v>
      </c>
      <c r="L18" s="66">
        <v>4648</v>
      </c>
      <c r="M18" s="163"/>
    </row>
    <row r="19" spans="1:15" ht="9.75" hidden="1" customHeight="1" thickBot="1">
      <c r="A19" s="43" t="s">
        <v>51</v>
      </c>
      <c r="B19" s="10" t="s">
        <v>21</v>
      </c>
      <c r="C19" s="10"/>
      <c r="D19" s="12" t="s">
        <v>52</v>
      </c>
      <c r="E19" s="27" t="e">
        <f t="shared" si="0"/>
        <v>#VALUE!</v>
      </c>
      <c r="F19" s="66">
        <v>0</v>
      </c>
      <c r="G19" s="66">
        <v>0</v>
      </c>
      <c r="H19" s="66" t="s">
        <v>19</v>
      </c>
      <c r="I19" s="66">
        <v>0</v>
      </c>
      <c r="J19" s="66">
        <v>0</v>
      </c>
      <c r="K19" s="66">
        <v>0</v>
      </c>
      <c r="L19" s="66">
        <v>61.2</v>
      </c>
      <c r="M19" s="163"/>
    </row>
    <row r="20" spans="1:15" ht="39.75" customHeight="1" thickBot="1">
      <c r="A20" s="164" t="s">
        <v>23</v>
      </c>
      <c r="B20" s="159" t="s">
        <v>85</v>
      </c>
      <c r="C20" s="159" t="s">
        <v>18</v>
      </c>
      <c r="D20" s="12" t="s">
        <v>11</v>
      </c>
      <c r="E20" s="27">
        <f t="shared" si="0"/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163"/>
      <c r="O20" s="13" t="s">
        <v>19</v>
      </c>
    </row>
    <row r="21" spans="1:15" ht="39" customHeight="1" thickBot="1">
      <c r="A21" s="165"/>
      <c r="B21" s="160"/>
      <c r="C21" s="160"/>
      <c r="D21" s="12" t="s">
        <v>12</v>
      </c>
      <c r="E21" s="27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163"/>
    </row>
    <row r="22" spans="1:15" ht="37.5" customHeight="1" thickBot="1">
      <c r="A22" s="165"/>
      <c r="B22" s="160"/>
      <c r="C22" s="160"/>
      <c r="D22" s="12" t="s">
        <v>13</v>
      </c>
      <c r="E22" s="27">
        <f>F22+G22+H22+I22+J22+K22+L22</f>
        <v>280.86899999999997</v>
      </c>
      <c r="F22" s="66">
        <v>33</v>
      </c>
      <c r="G22" s="66">
        <v>33.6</v>
      </c>
      <c r="H22" s="66">
        <v>33.6</v>
      </c>
      <c r="I22" s="66">
        <v>33.6</v>
      </c>
      <c r="J22" s="66">
        <v>46.8</v>
      </c>
      <c r="K22" s="66">
        <v>49.929000000000002</v>
      </c>
      <c r="L22" s="66">
        <v>50.34</v>
      </c>
      <c r="M22" s="163"/>
    </row>
    <row r="23" spans="1:15" ht="39" customHeight="1" thickBot="1">
      <c r="A23" s="166"/>
      <c r="B23" s="161"/>
      <c r="C23" s="161"/>
      <c r="D23" s="12" t="s">
        <v>14</v>
      </c>
      <c r="E23" s="27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163"/>
      <c r="O23" s="13">
        <f>E20+E21+E22+E23</f>
        <v>280.86899999999997</v>
      </c>
    </row>
    <row r="24" spans="1:15" ht="15.75" hidden="1" customHeight="1" thickBot="1">
      <c r="A24" s="42"/>
      <c r="B24" s="10" t="s">
        <v>24</v>
      </c>
      <c r="C24" s="10"/>
      <c r="D24" s="12"/>
      <c r="E24" s="27"/>
      <c r="F24" s="66"/>
      <c r="G24" s="66"/>
      <c r="H24" s="66"/>
      <c r="I24" s="66"/>
      <c r="J24" s="66"/>
      <c r="K24" s="66"/>
      <c r="L24" s="66"/>
      <c r="M24" s="163"/>
    </row>
    <row r="25" spans="1:15" ht="36.75" hidden="1" customHeight="1" thickBot="1">
      <c r="A25" s="3" t="s">
        <v>47</v>
      </c>
      <c r="B25" s="10" t="s">
        <v>25</v>
      </c>
      <c r="C25" s="10"/>
      <c r="D25" s="12" t="s">
        <v>13</v>
      </c>
      <c r="E25" s="27"/>
      <c r="F25" s="66">
        <v>33</v>
      </c>
      <c r="G25" s="66">
        <v>33.6</v>
      </c>
      <c r="H25" s="66">
        <v>33.6</v>
      </c>
      <c r="I25" s="66">
        <v>33.6</v>
      </c>
      <c r="J25" s="66">
        <v>46.8</v>
      </c>
      <c r="K25" s="66">
        <v>49.929000000000002</v>
      </c>
      <c r="L25" s="66">
        <v>80</v>
      </c>
      <c r="M25" s="163"/>
    </row>
    <row r="26" spans="1:15" ht="38.25" customHeight="1" thickBot="1">
      <c r="A26" s="149" t="s">
        <v>26</v>
      </c>
      <c r="B26" s="159" t="s">
        <v>86</v>
      </c>
      <c r="C26" s="159" t="s">
        <v>10</v>
      </c>
      <c r="D26" s="12" t="s">
        <v>11</v>
      </c>
      <c r="E26" s="27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163"/>
    </row>
    <row r="27" spans="1:15" ht="47.25" customHeight="1">
      <c r="A27" s="150"/>
      <c r="B27" s="160"/>
      <c r="C27" s="160"/>
      <c r="D27" s="89" t="s">
        <v>12</v>
      </c>
      <c r="E27" s="90">
        <f>F27+G27+H27+I27+J27+K27+L27</f>
        <v>80916.990000000005</v>
      </c>
      <c r="F27" s="91">
        <v>0</v>
      </c>
      <c r="G27" s="91">
        <v>5346.9</v>
      </c>
      <c r="H27" s="91">
        <v>18499.2</v>
      </c>
      <c r="I27" s="91">
        <v>11786.2</v>
      </c>
      <c r="J27" s="91">
        <v>9796</v>
      </c>
      <c r="K27" s="91">
        <v>30000</v>
      </c>
      <c r="L27" s="91">
        <v>5488.69</v>
      </c>
      <c r="M27" s="163"/>
    </row>
    <row r="28" spans="1:15" ht="48" customHeight="1" thickBot="1">
      <c r="A28" s="150"/>
      <c r="B28" s="160"/>
      <c r="C28" s="160"/>
      <c r="D28" s="12" t="s">
        <v>13</v>
      </c>
      <c r="E28" s="27">
        <f>F28+G28+H28+I28+J28+K28+L28</f>
        <v>22527.4</v>
      </c>
      <c r="F28" s="66">
        <v>0</v>
      </c>
      <c r="G28" s="66">
        <v>4527</v>
      </c>
      <c r="H28" s="66">
        <v>2010.6</v>
      </c>
      <c r="I28" s="66">
        <v>2946</v>
      </c>
      <c r="J28" s="66">
        <v>9876.9</v>
      </c>
      <c r="K28" s="66">
        <v>2826.47</v>
      </c>
      <c r="L28" s="66">
        <v>340.43</v>
      </c>
      <c r="M28" s="163"/>
    </row>
    <row r="29" spans="1:15" ht="65.25" customHeight="1" thickBot="1">
      <c r="A29" s="151"/>
      <c r="B29" s="161"/>
      <c r="C29" s="161"/>
      <c r="D29" s="12" t="s">
        <v>14</v>
      </c>
      <c r="E29" s="27">
        <v>0</v>
      </c>
      <c r="F29" s="66">
        <f>F27+F28</f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163"/>
      <c r="O29" s="13">
        <f>E26+E27+E28+E29</f>
        <v>103444.39000000001</v>
      </c>
    </row>
    <row r="30" spans="1:15" ht="15.75" hidden="1" thickBot="1">
      <c r="A30" s="42"/>
      <c r="B30" s="10" t="s">
        <v>24</v>
      </c>
      <c r="C30" s="10"/>
      <c r="D30" s="12"/>
      <c r="E30" s="27"/>
      <c r="F30" s="26"/>
      <c r="G30" s="26"/>
      <c r="H30" s="26"/>
      <c r="I30" s="26"/>
      <c r="J30" s="26"/>
      <c r="K30" s="26"/>
      <c r="L30" s="26"/>
      <c r="M30" s="5"/>
    </row>
    <row r="31" spans="1:15" ht="36.75" hidden="1" thickBot="1">
      <c r="A31" s="3" t="s">
        <v>53</v>
      </c>
      <c r="B31" s="10" t="s">
        <v>28</v>
      </c>
      <c r="C31" s="10"/>
      <c r="D31" s="12" t="s">
        <v>12</v>
      </c>
      <c r="E31" s="27"/>
      <c r="F31" s="26"/>
      <c r="G31" s="26"/>
      <c r="H31" s="26"/>
      <c r="I31" s="26"/>
      <c r="J31" s="26"/>
      <c r="K31" s="26">
        <v>30000</v>
      </c>
      <c r="L31" s="26"/>
      <c r="M31" s="5"/>
    </row>
    <row r="32" spans="1:15" ht="0.75" hidden="1" customHeight="1" thickBot="1">
      <c r="A32" s="3"/>
      <c r="B32" s="10"/>
      <c r="C32" s="10"/>
      <c r="D32" s="12"/>
      <c r="E32" s="27"/>
      <c r="F32" s="26"/>
      <c r="G32" s="26"/>
      <c r="H32" s="26"/>
      <c r="I32" s="26"/>
      <c r="J32" s="26"/>
      <c r="K32" s="26"/>
      <c r="L32" s="26"/>
      <c r="M32" s="5"/>
    </row>
    <row r="33" spans="1:15" ht="24.75" hidden="1" thickBot="1">
      <c r="A33" s="42"/>
      <c r="B33" s="10"/>
      <c r="C33" s="10"/>
      <c r="D33" s="12" t="s">
        <v>13</v>
      </c>
      <c r="E33" s="27"/>
      <c r="F33" s="26"/>
      <c r="G33" s="26"/>
      <c r="H33" s="26"/>
      <c r="I33" s="26"/>
      <c r="J33" s="26"/>
      <c r="K33" s="26" t="s">
        <v>27</v>
      </c>
      <c r="L33" s="26"/>
      <c r="M33" s="5"/>
    </row>
    <row r="34" spans="1:15" ht="36.75" hidden="1" thickBot="1">
      <c r="A34" s="149" t="s">
        <v>19</v>
      </c>
      <c r="B34" s="152" t="s">
        <v>29</v>
      </c>
      <c r="C34" s="152" t="s">
        <v>19</v>
      </c>
      <c r="D34" s="86" t="s">
        <v>11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f>L35+L38</f>
        <v>24179.3</v>
      </c>
      <c r="M34" s="5"/>
    </row>
    <row r="35" spans="1:15" ht="20.25" hidden="1" customHeight="1" thickBot="1">
      <c r="A35" s="150"/>
      <c r="B35" s="153"/>
      <c r="C35" s="153"/>
      <c r="D35" s="170" t="s">
        <v>12</v>
      </c>
      <c r="E35" s="167">
        <v>75428.3</v>
      </c>
      <c r="F35" s="167">
        <v>0</v>
      </c>
      <c r="G35" s="167">
        <v>5346.9</v>
      </c>
      <c r="H35" s="167">
        <v>18499.2</v>
      </c>
      <c r="I35" s="167">
        <v>11786.2</v>
      </c>
      <c r="J35" s="167">
        <v>9796</v>
      </c>
      <c r="K35" s="167">
        <v>72518.945000000007</v>
      </c>
      <c r="L35" s="167">
        <f>L12+L21+L27</f>
        <v>23727.329999999998</v>
      </c>
      <c r="M35" s="5"/>
    </row>
    <row r="36" spans="1:15" ht="15.75" hidden="1" customHeight="1" thickBot="1">
      <c r="A36" s="150"/>
      <c r="B36" s="153"/>
      <c r="C36" s="153"/>
      <c r="D36" s="171"/>
      <c r="E36" s="168"/>
      <c r="F36" s="168"/>
      <c r="G36" s="168"/>
      <c r="H36" s="168"/>
      <c r="I36" s="168"/>
      <c r="J36" s="168"/>
      <c r="K36" s="168"/>
      <c r="L36" s="168"/>
      <c r="M36" s="5"/>
    </row>
    <row r="37" spans="1:15" ht="15.75" hidden="1" customHeight="1" thickBot="1">
      <c r="A37" s="150"/>
      <c r="B37" s="153"/>
      <c r="C37" s="153"/>
      <c r="D37" s="172"/>
      <c r="E37" s="169"/>
      <c r="F37" s="169"/>
      <c r="G37" s="169"/>
      <c r="H37" s="169"/>
      <c r="I37" s="169"/>
      <c r="J37" s="169"/>
      <c r="K37" s="169"/>
      <c r="L37" s="169"/>
      <c r="M37" s="5"/>
    </row>
    <row r="38" spans="1:15" ht="40.5" hidden="1" customHeight="1" thickBot="1">
      <c r="A38" s="150"/>
      <c r="B38" s="153"/>
      <c r="C38" s="153"/>
      <c r="D38" s="86" t="s">
        <v>13</v>
      </c>
      <c r="E38" s="27">
        <v>22167.8</v>
      </c>
      <c r="F38" s="27">
        <v>0</v>
      </c>
      <c r="G38" s="27">
        <v>4527</v>
      </c>
      <c r="H38" s="27">
        <v>2010.6</v>
      </c>
      <c r="I38" s="27">
        <v>2946</v>
      </c>
      <c r="J38" s="27">
        <v>9876.9</v>
      </c>
      <c r="K38" s="27">
        <v>2876.4009999999998</v>
      </c>
      <c r="L38" s="27">
        <f>L13+L22+L28</f>
        <v>451.97</v>
      </c>
      <c r="M38" s="5"/>
    </row>
    <row r="39" spans="1:15" ht="24.75" hidden="1" thickBot="1">
      <c r="A39" s="151"/>
      <c r="B39" s="153"/>
      <c r="C39" s="153"/>
      <c r="D39" s="48" t="s">
        <v>14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7"/>
    </row>
    <row r="40" spans="1:15" ht="36">
      <c r="A40" s="144" t="s">
        <v>68</v>
      </c>
      <c r="B40" s="183" t="s">
        <v>69</v>
      </c>
      <c r="C40" s="186" t="s">
        <v>10</v>
      </c>
      <c r="D40" s="84" t="s">
        <v>11</v>
      </c>
      <c r="E40" s="74">
        <f>F40+G40+H40+I40+J40+K40+L40</f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5"/>
    </row>
    <row r="41" spans="1:15" ht="36">
      <c r="A41" s="144"/>
      <c r="B41" s="184"/>
      <c r="C41" s="186"/>
      <c r="D41" s="85" t="s">
        <v>12</v>
      </c>
      <c r="E41" s="74">
        <f>F41+G41+H41+I41+J41+K41+L41</f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5"/>
    </row>
    <row r="42" spans="1:15" ht="24">
      <c r="A42" s="144"/>
      <c r="B42" s="184"/>
      <c r="C42" s="186"/>
      <c r="D42" s="85" t="s">
        <v>13</v>
      </c>
      <c r="E42" s="74">
        <f>F42+G42+H42+I42+J42+K42+L42</f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5"/>
    </row>
    <row r="43" spans="1:15" ht="24.75" thickBot="1">
      <c r="A43" s="144"/>
      <c r="B43" s="185"/>
      <c r="C43" s="186"/>
      <c r="D43" s="85" t="s">
        <v>14</v>
      </c>
      <c r="E43" s="74">
        <f>F43+G43+H43+I43+J43+K43+L43</f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5"/>
      <c r="O43" s="13">
        <f>E40+E41+E42+E43</f>
        <v>0</v>
      </c>
    </row>
    <row r="44" spans="1:15" ht="38.25" customHeight="1" thickBot="1">
      <c r="A44" s="145"/>
      <c r="B44" s="147"/>
      <c r="C44" s="147" t="s">
        <v>61</v>
      </c>
      <c r="D44" s="12" t="s">
        <v>11</v>
      </c>
      <c r="E44" s="27">
        <v>0</v>
      </c>
      <c r="F44" s="66">
        <f>F37+F39</f>
        <v>0</v>
      </c>
      <c r="G44" s="66">
        <v>0</v>
      </c>
      <c r="H44" s="66">
        <v>0</v>
      </c>
      <c r="I44" s="66">
        <v>0</v>
      </c>
      <c r="J44" s="66">
        <v>0</v>
      </c>
      <c r="K44" s="66">
        <v>0</v>
      </c>
      <c r="L44" s="66">
        <v>0</v>
      </c>
      <c r="M44" s="5"/>
      <c r="O44" s="292"/>
    </row>
    <row r="45" spans="1:15" ht="41.25" customHeight="1" thickBot="1">
      <c r="A45" s="146"/>
      <c r="B45" s="147"/>
      <c r="C45" s="147"/>
      <c r="D45" s="12" t="s">
        <v>12</v>
      </c>
      <c r="E45" s="69">
        <f>F45+G45+H45+I45+J45+K45+L45</f>
        <v>158707.28</v>
      </c>
      <c r="F45" s="78">
        <f>F12+F21+F27</f>
        <v>0</v>
      </c>
      <c r="G45" s="78">
        <f t="shared" ref="G45:K45" si="1">G12+G21+G27</f>
        <v>7659.2</v>
      </c>
      <c r="H45" s="69">
        <f t="shared" si="1"/>
        <v>22425.8</v>
      </c>
      <c r="I45" s="78">
        <f t="shared" si="1"/>
        <v>15561.1</v>
      </c>
      <c r="J45" s="69">
        <f t="shared" si="1"/>
        <v>16814.900000000001</v>
      </c>
      <c r="K45" s="78">
        <f t="shared" si="1"/>
        <v>72518.95</v>
      </c>
      <c r="L45" s="78">
        <f>L12+L21+L27</f>
        <v>23727.329999999998</v>
      </c>
      <c r="M45" s="5"/>
      <c r="O45" s="292"/>
    </row>
    <row r="46" spans="1:15" ht="38.25" customHeight="1" thickBot="1">
      <c r="A46" s="146"/>
      <c r="B46" s="147"/>
      <c r="C46" s="147"/>
      <c r="D46" s="12" t="s">
        <v>13</v>
      </c>
      <c r="E46" s="69">
        <f>F46+G46+H46+I46+J46+K46+L46</f>
        <v>23066.369000000002</v>
      </c>
      <c r="F46" s="78">
        <f>F13+F22+F28</f>
        <v>33</v>
      </c>
      <c r="G46" s="78">
        <f>G13+G22+G28</f>
        <v>4560.6000000000004</v>
      </c>
      <c r="H46" s="78">
        <f>H13+H22+H28</f>
        <v>2241.1</v>
      </c>
      <c r="I46" s="78">
        <f>I13+I22+I28</f>
        <v>2979.6</v>
      </c>
      <c r="J46" s="78">
        <f>J13+J22+J28</f>
        <v>9923.6999999999989</v>
      </c>
      <c r="K46" s="78">
        <f>K13+K22+K28</f>
        <v>2876.3989999999999</v>
      </c>
      <c r="L46" s="78">
        <f>L13+L22+L28</f>
        <v>451.97</v>
      </c>
      <c r="M46" s="5"/>
      <c r="O46" s="292"/>
    </row>
    <row r="47" spans="1:15" ht="38.25" customHeight="1" thickBot="1">
      <c r="A47" s="146"/>
      <c r="B47" s="147"/>
      <c r="C47" s="147"/>
      <c r="D47" s="12" t="s">
        <v>14</v>
      </c>
      <c r="E47" s="92">
        <v>0</v>
      </c>
      <c r="F47" s="6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5"/>
      <c r="O47" s="292"/>
    </row>
    <row r="48" spans="1:15" ht="16.5" customHeight="1" thickBot="1">
      <c r="A48" s="146"/>
      <c r="B48" s="147"/>
      <c r="C48" s="147"/>
      <c r="D48" s="11" t="s">
        <v>101</v>
      </c>
      <c r="E48" s="77">
        <f>F48+G48+H48+I48+J48+K48+L48</f>
        <v>181773.64899999998</v>
      </c>
      <c r="F48" s="77">
        <f>F45+F46</f>
        <v>33</v>
      </c>
      <c r="G48" s="77">
        <f t="shared" ref="G48:L48" si="2">G45+G46</f>
        <v>12219.8</v>
      </c>
      <c r="H48" s="77">
        <f t="shared" si="2"/>
        <v>24666.899999999998</v>
      </c>
      <c r="I48" s="77">
        <f t="shared" si="2"/>
        <v>18540.7</v>
      </c>
      <c r="J48" s="77">
        <f t="shared" si="2"/>
        <v>26738.6</v>
      </c>
      <c r="K48" s="77">
        <f t="shared" si="2"/>
        <v>75395.349000000002</v>
      </c>
      <c r="L48" s="78">
        <f t="shared" si="2"/>
        <v>24179.3</v>
      </c>
      <c r="M48" s="5"/>
      <c r="O48" s="116">
        <f>O14+O23+O29+O43</f>
        <v>181773.64900000003</v>
      </c>
    </row>
    <row r="49" spans="1:15">
      <c r="E49" s="16" t="s">
        <v>19</v>
      </c>
    </row>
    <row r="50" spans="1:15" ht="0.75" customHeight="1" thickBot="1"/>
    <row r="51" spans="1:15" ht="29.25" customHeight="1" thickBot="1">
      <c r="A51" s="39"/>
      <c r="B51" s="174" t="s">
        <v>75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6"/>
    </row>
    <row r="52" spans="1:15" ht="15.75" thickBot="1">
      <c r="A52" s="164" t="s">
        <v>2</v>
      </c>
      <c r="B52" s="162" t="s">
        <v>65</v>
      </c>
      <c r="C52" s="162" t="s">
        <v>63</v>
      </c>
      <c r="D52" s="162" t="s">
        <v>64</v>
      </c>
      <c r="E52" s="154" t="s">
        <v>3</v>
      </c>
      <c r="F52" s="155"/>
      <c r="G52" s="155"/>
      <c r="H52" s="155"/>
      <c r="I52" s="155"/>
      <c r="J52" s="155"/>
      <c r="K52" s="155"/>
      <c r="L52" s="155"/>
      <c r="M52" s="162" t="s">
        <v>4</v>
      </c>
    </row>
    <row r="53" spans="1:15" ht="15.75" thickBot="1">
      <c r="A53" s="165"/>
      <c r="B53" s="163"/>
      <c r="C53" s="163"/>
      <c r="D53" s="163"/>
      <c r="E53" s="177" t="s">
        <v>5</v>
      </c>
      <c r="F53" s="154" t="s">
        <v>6</v>
      </c>
      <c r="G53" s="155"/>
      <c r="H53" s="155"/>
      <c r="I53" s="155"/>
      <c r="J53" s="155"/>
      <c r="K53" s="155"/>
      <c r="L53" s="155"/>
      <c r="M53" s="163"/>
    </row>
    <row r="54" spans="1:15">
      <c r="A54" s="165"/>
      <c r="B54" s="163"/>
      <c r="C54" s="163"/>
      <c r="D54" s="163"/>
      <c r="E54" s="178"/>
      <c r="F54" s="6">
        <v>2024</v>
      </c>
      <c r="G54" s="6">
        <v>2025</v>
      </c>
      <c r="H54" s="6">
        <v>2026</v>
      </c>
      <c r="I54" s="6">
        <v>2027</v>
      </c>
      <c r="J54" s="6">
        <v>2028</v>
      </c>
      <c r="K54" s="6">
        <v>2029</v>
      </c>
      <c r="L54" s="6">
        <v>2030</v>
      </c>
      <c r="M54" s="163"/>
    </row>
    <row r="55" spans="1:15" ht="15.75" thickBot="1">
      <c r="A55" s="166"/>
      <c r="B55" s="173"/>
      <c r="C55" s="173"/>
      <c r="D55" s="173"/>
      <c r="E55" s="179"/>
      <c r="F55" s="8" t="s">
        <v>7</v>
      </c>
      <c r="G55" s="8" t="s">
        <v>7</v>
      </c>
      <c r="H55" s="8" t="s">
        <v>8</v>
      </c>
      <c r="I55" s="8" t="s">
        <v>8</v>
      </c>
      <c r="J55" s="8" t="s">
        <v>8</v>
      </c>
      <c r="K55" s="8" t="s">
        <v>8</v>
      </c>
      <c r="L55" s="8" t="s">
        <v>8</v>
      </c>
      <c r="M55" s="173"/>
    </row>
    <row r="56" spans="1:15" ht="15.75" thickBot="1">
      <c r="A56" s="40">
        <v>1</v>
      </c>
      <c r="B56" s="9">
        <v>2</v>
      </c>
      <c r="C56" s="9">
        <v>3</v>
      </c>
      <c r="D56" s="9">
        <v>4</v>
      </c>
      <c r="E56" s="9">
        <v>5</v>
      </c>
      <c r="F56" s="9">
        <v>6</v>
      </c>
      <c r="G56" s="9">
        <v>7</v>
      </c>
      <c r="H56" s="9">
        <v>8</v>
      </c>
      <c r="I56" s="9">
        <v>9</v>
      </c>
      <c r="J56" s="9">
        <v>10</v>
      </c>
      <c r="K56" s="9">
        <v>11</v>
      </c>
      <c r="L56" s="9">
        <v>12</v>
      </c>
      <c r="M56" s="9">
        <v>16</v>
      </c>
    </row>
    <row r="57" spans="1:15" ht="36.75" thickBot="1">
      <c r="A57" s="156" t="s">
        <v>9</v>
      </c>
      <c r="B57" s="159" t="s">
        <v>76</v>
      </c>
      <c r="C57" s="159" t="s">
        <v>10</v>
      </c>
      <c r="D57" s="10" t="s">
        <v>11</v>
      </c>
      <c r="E57" s="25">
        <f>F57+G57+H57+I57+J57+K57+L57</f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6">
        <v>0</v>
      </c>
      <c r="M57" s="162" t="s">
        <v>93</v>
      </c>
    </row>
    <row r="58" spans="1:15" ht="36.75" thickBot="1">
      <c r="A58" s="157"/>
      <c r="B58" s="160"/>
      <c r="C58" s="160"/>
      <c r="D58" s="12" t="s">
        <v>12</v>
      </c>
      <c r="E58" s="26">
        <f t="shared" ref="E58:E74" si="3">F58+G58+H58+I58+J58+K58+L58</f>
        <v>20134.300000000003</v>
      </c>
      <c r="F58" s="66">
        <v>1255</v>
      </c>
      <c r="G58" s="66">
        <v>6293.1</v>
      </c>
      <c r="H58" s="66">
        <v>6293.1</v>
      </c>
      <c r="I58" s="66">
        <v>6293.1</v>
      </c>
      <c r="J58" s="66">
        <v>0</v>
      </c>
      <c r="K58" s="66">
        <v>0</v>
      </c>
      <c r="L58" s="66">
        <v>0</v>
      </c>
      <c r="M58" s="163"/>
    </row>
    <row r="59" spans="1:15" ht="36.75" customHeight="1" thickBot="1">
      <c r="A59" s="157"/>
      <c r="B59" s="160"/>
      <c r="C59" s="160"/>
      <c r="D59" s="12" t="s">
        <v>13</v>
      </c>
      <c r="E59" s="26">
        <f t="shared" si="3"/>
        <v>75.2</v>
      </c>
      <c r="F59" s="66">
        <v>75.2</v>
      </c>
      <c r="G59" s="66">
        <v>0</v>
      </c>
      <c r="H59" s="66">
        <v>0</v>
      </c>
      <c r="I59" s="66">
        <v>0</v>
      </c>
      <c r="J59" s="66">
        <v>0</v>
      </c>
      <c r="K59" s="66">
        <v>0</v>
      </c>
      <c r="L59" s="66">
        <v>0</v>
      </c>
      <c r="M59" s="163"/>
    </row>
    <row r="60" spans="1:15" ht="45" customHeight="1" thickBot="1">
      <c r="A60" s="158"/>
      <c r="B60" s="161"/>
      <c r="C60" s="161"/>
      <c r="D60" s="12" t="s">
        <v>14</v>
      </c>
      <c r="E60" s="26">
        <f t="shared" si="3"/>
        <v>0</v>
      </c>
      <c r="F60" s="66">
        <v>0</v>
      </c>
      <c r="G60" s="66">
        <v>0</v>
      </c>
      <c r="H60" s="66">
        <v>0</v>
      </c>
      <c r="I60" s="66">
        <v>0</v>
      </c>
      <c r="J60" s="66">
        <v>0</v>
      </c>
      <c r="K60" s="66">
        <v>0</v>
      </c>
      <c r="L60" s="66">
        <v>0</v>
      </c>
      <c r="M60" s="163"/>
      <c r="O60" s="13">
        <f>E57+E58+E59+E60</f>
        <v>20209.500000000004</v>
      </c>
    </row>
    <row r="61" spans="1:15" ht="15.75" hidden="1" customHeight="1" thickBot="1">
      <c r="A61" s="40"/>
      <c r="B61" s="10" t="s">
        <v>15</v>
      </c>
      <c r="C61" s="10"/>
      <c r="D61" s="12"/>
      <c r="E61" s="26">
        <f t="shared" si="3"/>
        <v>0</v>
      </c>
      <c r="F61" s="66">
        <v>0</v>
      </c>
      <c r="G61" s="66"/>
      <c r="H61" s="66"/>
      <c r="I61" s="66"/>
      <c r="J61" s="66"/>
      <c r="K61" s="66"/>
      <c r="L61" s="66"/>
      <c r="M61" s="163"/>
    </row>
    <row r="62" spans="1:15" ht="36.75" hidden="1" customHeight="1" thickBot="1">
      <c r="A62" s="2" t="s">
        <v>48</v>
      </c>
      <c r="B62" s="10" t="s">
        <v>16</v>
      </c>
      <c r="C62" s="10"/>
      <c r="D62" s="12" t="s">
        <v>12</v>
      </c>
      <c r="E62" s="26">
        <f t="shared" si="3"/>
        <v>0</v>
      </c>
      <c r="F62" s="66">
        <v>0</v>
      </c>
      <c r="G62" s="66"/>
      <c r="H62" s="66"/>
      <c r="I62" s="66"/>
      <c r="J62" s="66"/>
      <c r="K62" s="66"/>
      <c r="L62" s="66"/>
      <c r="M62" s="163"/>
    </row>
    <row r="63" spans="1:15" ht="36.75" hidden="1" customHeight="1" thickBot="1">
      <c r="A63" s="43" t="s">
        <v>49</v>
      </c>
      <c r="B63" s="10" t="s">
        <v>17</v>
      </c>
      <c r="C63" s="10" t="s">
        <v>18</v>
      </c>
      <c r="D63" s="12" t="s">
        <v>12</v>
      </c>
      <c r="E63" s="26">
        <f t="shared" si="3"/>
        <v>88</v>
      </c>
      <c r="F63" s="66">
        <v>88</v>
      </c>
      <c r="G63" s="66"/>
      <c r="H63" s="66"/>
      <c r="I63" s="66"/>
      <c r="J63" s="66"/>
      <c r="K63" s="66"/>
      <c r="L63" s="66"/>
      <c r="M63" s="163"/>
    </row>
    <row r="64" spans="1:15" ht="36.75" hidden="1" customHeight="1" thickBot="1">
      <c r="A64" s="43" t="s">
        <v>50</v>
      </c>
      <c r="B64" s="10" t="s">
        <v>21</v>
      </c>
      <c r="C64" s="10"/>
      <c r="D64" s="12" t="s">
        <v>12</v>
      </c>
      <c r="E64" s="26">
        <f t="shared" si="3"/>
        <v>0</v>
      </c>
      <c r="F64" s="66">
        <v>0</v>
      </c>
      <c r="G64" s="66"/>
      <c r="H64" s="66"/>
      <c r="I64" s="66"/>
      <c r="J64" s="66"/>
      <c r="K64" s="66"/>
      <c r="L64" s="66"/>
      <c r="M64" s="163"/>
    </row>
    <row r="65" spans="1:16" ht="36.75" hidden="1" customHeight="1" thickBot="1">
      <c r="A65" s="43" t="s">
        <v>51</v>
      </c>
      <c r="B65" s="10" t="s">
        <v>21</v>
      </c>
      <c r="C65" s="10"/>
      <c r="D65" s="12" t="s">
        <v>52</v>
      </c>
      <c r="E65" s="26">
        <f t="shared" si="3"/>
        <v>0</v>
      </c>
      <c r="F65" s="66">
        <v>0</v>
      </c>
      <c r="G65" s="66"/>
      <c r="H65" s="66"/>
      <c r="I65" s="66"/>
      <c r="J65" s="66"/>
      <c r="K65" s="66"/>
      <c r="L65" s="66"/>
      <c r="M65" s="163"/>
    </row>
    <row r="66" spans="1:16" ht="36.75" thickBot="1">
      <c r="A66" s="164" t="s">
        <v>23</v>
      </c>
      <c r="B66" s="159" t="s">
        <v>82</v>
      </c>
      <c r="C66" s="159" t="s">
        <v>18</v>
      </c>
      <c r="D66" s="12" t="s">
        <v>11</v>
      </c>
      <c r="E66" s="26">
        <f t="shared" si="3"/>
        <v>0</v>
      </c>
      <c r="F66" s="66">
        <v>0</v>
      </c>
      <c r="G66" s="66">
        <v>0</v>
      </c>
      <c r="H66" s="66">
        <v>0</v>
      </c>
      <c r="I66" s="66">
        <v>0</v>
      </c>
      <c r="J66" s="66">
        <v>0</v>
      </c>
      <c r="K66" s="66">
        <v>0</v>
      </c>
      <c r="L66" s="66">
        <v>0</v>
      </c>
      <c r="M66" s="163"/>
    </row>
    <row r="67" spans="1:16" ht="36.75" thickBot="1">
      <c r="A67" s="165"/>
      <c r="B67" s="160"/>
      <c r="C67" s="160"/>
      <c r="D67" s="12" t="s">
        <v>12</v>
      </c>
      <c r="E67" s="26">
        <f t="shared" si="3"/>
        <v>0</v>
      </c>
      <c r="F67" s="66">
        <v>0</v>
      </c>
      <c r="G67" s="66">
        <v>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163"/>
    </row>
    <row r="68" spans="1:16" ht="32.25" customHeight="1" thickBot="1">
      <c r="A68" s="165"/>
      <c r="B68" s="160"/>
      <c r="C68" s="160"/>
      <c r="D68" s="12" t="s">
        <v>13</v>
      </c>
      <c r="E68" s="26">
        <f t="shared" si="3"/>
        <v>814</v>
      </c>
      <c r="F68" s="66">
        <v>64</v>
      </c>
      <c r="G68" s="66">
        <v>125</v>
      </c>
      <c r="H68" s="66">
        <v>125</v>
      </c>
      <c r="I68" s="66">
        <v>125</v>
      </c>
      <c r="J68" s="66">
        <v>125</v>
      </c>
      <c r="K68" s="66">
        <v>125</v>
      </c>
      <c r="L68" s="66">
        <v>125</v>
      </c>
      <c r="M68" s="163"/>
    </row>
    <row r="69" spans="1:16" ht="36" customHeight="1" thickBot="1">
      <c r="A69" s="166"/>
      <c r="B69" s="161"/>
      <c r="C69" s="161"/>
      <c r="D69" s="12" t="s">
        <v>14</v>
      </c>
      <c r="E69" s="26">
        <v>0</v>
      </c>
      <c r="F69" s="66">
        <v>0</v>
      </c>
      <c r="G69" s="66">
        <v>0</v>
      </c>
      <c r="H69" s="66">
        <v>0</v>
      </c>
      <c r="I69" s="66">
        <v>0</v>
      </c>
      <c r="J69" s="66">
        <v>0</v>
      </c>
      <c r="K69" s="66">
        <v>0</v>
      </c>
      <c r="L69" s="66">
        <v>0</v>
      </c>
      <c r="M69" s="163"/>
      <c r="O69" s="13">
        <f>E66+E67+E68+E69</f>
        <v>814</v>
      </c>
    </row>
    <row r="70" spans="1:16" ht="11.25" hidden="1" customHeight="1" thickBot="1">
      <c r="A70" s="42"/>
      <c r="B70" s="10" t="s">
        <v>24</v>
      </c>
      <c r="C70" s="10"/>
      <c r="D70" s="12"/>
      <c r="E70" s="26">
        <f t="shared" si="3"/>
        <v>0</v>
      </c>
      <c r="F70" s="66">
        <v>0</v>
      </c>
      <c r="G70" s="66"/>
      <c r="H70" s="66"/>
      <c r="I70" s="66"/>
      <c r="J70" s="66"/>
      <c r="K70" s="66"/>
      <c r="L70" s="66"/>
      <c r="M70" s="163"/>
    </row>
    <row r="71" spans="1:16" ht="36.75" hidden="1" customHeight="1" thickBot="1">
      <c r="A71" s="3" t="s">
        <v>47</v>
      </c>
      <c r="B71" s="10" t="s">
        <v>25</v>
      </c>
      <c r="C71" s="10"/>
      <c r="D71" s="12" t="s">
        <v>13</v>
      </c>
      <c r="E71" s="34">
        <f t="shared" si="3"/>
        <v>64</v>
      </c>
      <c r="F71" s="295">
        <v>64</v>
      </c>
      <c r="G71" s="295"/>
      <c r="H71" s="295"/>
      <c r="I71" s="295"/>
      <c r="J71" s="295"/>
      <c r="K71" s="295"/>
      <c r="L71" s="295"/>
      <c r="M71" s="163"/>
    </row>
    <row r="72" spans="1:16" ht="56.25" customHeight="1" thickBot="1">
      <c r="A72" s="149" t="s">
        <v>26</v>
      </c>
      <c r="B72" s="159" t="s">
        <v>116</v>
      </c>
      <c r="C72" s="159" t="s">
        <v>10</v>
      </c>
      <c r="D72" s="81" t="s">
        <v>11</v>
      </c>
      <c r="E72" s="296">
        <f t="shared" si="3"/>
        <v>0</v>
      </c>
      <c r="F72" s="297">
        <v>0</v>
      </c>
      <c r="G72" s="297">
        <v>0</v>
      </c>
      <c r="H72" s="297">
        <v>0</v>
      </c>
      <c r="I72" s="297">
        <v>0</v>
      </c>
      <c r="J72" s="297">
        <v>0</v>
      </c>
      <c r="K72" s="297">
        <v>0</v>
      </c>
      <c r="L72" s="297">
        <v>0</v>
      </c>
      <c r="M72" s="163"/>
    </row>
    <row r="73" spans="1:16" ht="53.25" customHeight="1">
      <c r="A73" s="150"/>
      <c r="B73" s="160"/>
      <c r="C73" s="160"/>
      <c r="D73" s="83" t="s">
        <v>12</v>
      </c>
      <c r="E73" s="296">
        <f t="shared" si="3"/>
        <v>441982.9</v>
      </c>
      <c r="F73" s="297">
        <v>39222.300000000003</v>
      </c>
      <c r="G73" s="297">
        <v>3898.2</v>
      </c>
      <c r="H73" s="297">
        <v>3898.2</v>
      </c>
      <c r="I73" s="297">
        <v>383269.6</v>
      </c>
      <c r="J73" s="297">
        <v>3898.2</v>
      </c>
      <c r="K73" s="297">
        <v>3898.2</v>
      </c>
      <c r="L73" s="297">
        <v>3898.2</v>
      </c>
      <c r="M73" s="163"/>
    </row>
    <row r="74" spans="1:16" ht="51.75" customHeight="1" thickBot="1">
      <c r="A74" s="150"/>
      <c r="B74" s="160"/>
      <c r="C74" s="160"/>
      <c r="D74" s="81" t="s">
        <v>13</v>
      </c>
      <c r="E74" s="296">
        <f t="shared" si="3"/>
        <v>9839.899999999996</v>
      </c>
      <c r="F74" s="297">
        <v>9552.1</v>
      </c>
      <c r="G74" s="297">
        <v>51.3</v>
      </c>
      <c r="H74" s="297">
        <v>47.3</v>
      </c>
      <c r="I74" s="297">
        <v>47.3</v>
      </c>
      <c r="J74" s="297">
        <v>47.3</v>
      </c>
      <c r="K74" s="297">
        <v>47.3</v>
      </c>
      <c r="L74" s="297">
        <v>47.3</v>
      </c>
      <c r="M74" s="163"/>
      <c r="P74" t="s">
        <v>19</v>
      </c>
    </row>
    <row r="75" spans="1:16" ht="35.25" customHeight="1" thickBot="1">
      <c r="A75" s="151"/>
      <c r="B75" s="161"/>
      <c r="C75" s="161"/>
      <c r="D75" s="81" t="s">
        <v>14</v>
      </c>
      <c r="E75" s="78">
        <f>F75+G75+H75+I75+J75+K75+L75</f>
        <v>0</v>
      </c>
      <c r="F75" s="297">
        <v>0</v>
      </c>
      <c r="G75" s="297">
        <v>0</v>
      </c>
      <c r="H75" s="297">
        <v>0</v>
      </c>
      <c r="I75" s="297">
        <v>0</v>
      </c>
      <c r="J75" s="297">
        <v>0</v>
      </c>
      <c r="K75" s="297">
        <v>0</v>
      </c>
      <c r="L75" s="297">
        <v>0</v>
      </c>
      <c r="M75" s="163"/>
      <c r="O75" s="13">
        <f>E72+E73+E74+E75</f>
        <v>451822.80000000005</v>
      </c>
    </row>
    <row r="76" spans="1:16" ht="58.5" hidden="1" customHeight="1" thickBot="1">
      <c r="A76" s="42"/>
      <c r="B76" s="10" t="s">
        <v>24</v>
      </c>
      <c r="C76" s="10"/>
      <c r="D76" s="12"/>
      <c r="E76" s="27">
        <f t="shared" ref="E76:E84" si="4">F76+G76+H76+I76+J76+K76+L76</f>
        <v>0</v>
      </c>
      <c r="F76" s="26">
        <v>0</v>
      </c>
      <c r="G76" s="26"/>
      <c r="H76" s="26"/>
      <c r="I76" s="26"/>
      <c r="J76" s="26"/>
      <c r="K76" s="26"/>
      <c r="L76" s="26"/>
      <c r="M76" s="5"/>
    </row>
    <row r="77" spans="1:16" ht="58.5" hidden="1" customHeight="1" thickBot="1">
      <c r="A77" s="3" t="s">
        <v>53</v>
      </c>
      <c r="B77" s="10" t="s">
        <v>28</v>
      </c>
      <c r="C77" s="10"/>
      <c r="D77" s="12" t="s">
        <v>12</v>
      </c>
      <c r="E77" s="27">
        <f t="shared" si="4"/>
        <v>45682.1</v>
      </c>
      <c r="F77" s="26">
        <v>45682.1</v>
      </c>
      <c r="G77" s="26"/>
      <c r="H77" s="26"/>
      <c r="I77" s="26"/>
      <c r="J77" s="26"/>
      <c r="K77" s="26"/>
      <c r="L77" s="26"/>
      <c r="M77" s="5"/>
    </row>
    <row r="78" spans="1:16" ht="58.5" hidden="1" customHeight="1" thickBot="1">
      <c r="A78" s="3"/>
      <c r="B78" s="10"/>
      <c r="C78" s="10"/>
      <c r="D78" s="12"/>
      <c r="E78" s="27">
        <f t="shared" si="4"/>
        <v>0</v>
      </c>
      <c r="F78" s="26"/>
      <c r="G78" s="26"/>
      <c r="H78" s="26"/>
      <c r="I78" s="26"/>
      <c r="J78" s="26"/>
      <c r="K78" s="26"/>
      <c r="L78" s="26"/>
      <c r="M78" s="5"/>
    </row>
    <row r="79" spans="1:16" ht="58.5" hidden="1" customHeight="1" thickBot="1">
      <c r="A79" s="42"/>
      <c r="B79" s="10"/>
      <c r="C79" s="10"/>
      <c r="D79" s="12" t="s">
        <v>13</v>
      </c>
      <c r="E79" s="27">
        <f t="shared" si="4"/>
        <v>0</v>
      </c>
      <c r="F79" s="26"/>
      <c r="G79" s="26"/>
      <c r="H79" s="26"/>
      <c r="I79" s="26"/>
      <c r="J79" s="26"/>
      <c r="K79" s="26"/>
      <c r="L79" s="26"/>
      <c r="M79" s="5"/>
    </row>
    <row r="80" spans="1:16" ht="40.5" customHeight="1">
      <c r="A80" s="144" t="s">
        <v>68</v>
      </c>
      <c r="B80" s="183" t="s">
        <v>117</v>
      </c>
      <c r="C80" s="186" t="s">
        <v>10</v>
      </c>
      <c r="D80" s="84" t="s">
        <v>11</v>
      </c>
      <c r="E80" s="78">
        <f>F80+G80+H80+I80+J80+K80+L80</f>
        <v>0</v>
      </c>
      <c r="F80" s="297">
        <v>0</v>
      </c>
      <c r="G80" s="297">
        <v>0</v>
      </c>
      <c r="H80" s="297">
        <v>0</v>
      </c>
      <c r="I80" s="297">
        <v>0</v>
      </c>
      <c r="J80" s="297">
        <v>0</v>
      </c>
      <c r="K80" s="297">
        <v>0</v>
      </c>
      <c r="L80" s="297">
        <v>0</v>
      </c>
      <c r="M80" s="5"/>
    </row>
    <row r="81" spans="1:15" ht="38.25" customHeight="1">
      <c r="A81" s="144"/>
      <c r="B81" s="184"/>
      <c r="C81" s="186"/>
      <c r="D81" s="85" t="s">
        <v>12</v>
      </c>
      <c r="E81" s="78">
        <f>F81+G81+H81+I81+J81+K81+L81</f>
        <v>0</v>
      </c>
      <c r="F81" s="297">
        <v>0</v>
      </c>
      <c r="G81" s="297">
        <v>0</v>
      </c>
      <c r="H81" s="297">
        <v>0</v>
      </c>
      <c r="I81" s="297">
        <v>0</v>
      </c>
      <c r="J81" s="297">
        <v>0</v>
      </c>
      <c r="K81" s="297">
        <v>0</v>
      </c>
      <c r="L81" s="297">
        <v>0</v>
      </c>
      <c r="M81" s="5"/>
    </row>
    <row r="82" spans="1:15" ht="30" customHeight="1">
      <c r="A82" s="144"/>
      <c r="B82" s="184"/>
      <c r="C82" s="186"/>
      <c r="D82" s="85" t="s">
        <v>13</v>
      </c>
      <c r="E82" s="78">
        <f>F82+G82+H82+I82+J82+K82+L82</f>
        <v>0</v>
      </c>
      <c r="F82" s="297">
        <v>0</v>
      </c>
      <c r="G82" s="297">
        <v>0</v>
      </c>
      <c r="H82" s="297">
        <v>0</v>
      </c>
      <c r="I82" s="297">
        <v>0</v>
      </c>
      <c r="J82" s="297">
        <v>0</v>
      </c>
      <c r="K82" s="297">
        <v>0</v>
      </c>
      <c r="L82" s="297">
        <v>0</v>
      </c>
      <c r="M82" s="5"/>
    </row>
    <row r="83" spans="1:15" ht="35.25" customHeight="1" thickBot="1">
      <c r="A83" s="144"/>
      <c r="B83" s="185"/>
      <c r="C83" s="186"/>
      <c r="D83" s="85" t="s">
        <v>14</v>
      </c>
      <c r="E83" s="78">
        <f>F83+G83+H83+I83+J83+K83+L83</f>
        <v>0</v>
      </c>
      <c r="F83" s="297">
        <v>0</v>
      </c>
      <c r="G83" s="297">
        <v>0</v>
      </c>
      <c r="H83" s="297">
        <v>0</v>
      </c>
      <c r="I83" s="297">
        <v>0</v>
      </c>
      <c r="J83" s="297">
        <v>0</v>
      </c>
      <c r="K83" s="297">
        <v>0</v>
      </c>
      <c r="L83" s="297">
        <v>0</v>
      </c>
      <c r="M83" s="5"/>
      <c r="O83" t="s">
        <v>19</v>
      </c>
    </row>
    <row r="84" spans="1:15" ht="41.25" customHeight="1">
      <c r="A84" s="149" t="s">
        <v>19</v>
      </c>
      <c r="B84" s="152" t="s">
        <v>29</v>
      </c>
      <c r="C84" s="152" t="s">
        <v>19</v>
      </c>
      <c r="D84" s="48" t="s">
        <v>11</v>
      </c>
      <c r="E84" s="94">
        <f t="shared" si="4"/>
        <v>0</v>
      </c>
      <c r="F84" s="94">
        <v>0</v>
      </c>
      <c r="G84" s="94">
        <v>0</v>
      </c>
      <c r="H84" s="94">
        <v>0</v>
      </c>
      <c r="I84" s="94">
        <v>0</v>
      </c>
      <c r="J84" s="94">
        <v>0</v>
      </c>
      <c r="K84" s="94">
        <v>0</v>
      </c>
      <c r="L84" s="94">
        <v>0</v>
      </c>
      <c r="M84" s="5"/>
      <c r="O84" s="291">
        <f>E80+E81+E82+E83</f>
        <v>0</v>
      </c>
    </row>
    <row r="85" spans="1:15" ht="40.5" customHeight="1">
      <c r="A85" s="150"/>
      <c r="B85" s="153"/>
      <c r="C85" s="294"/>
      <c r="D85" s="286" t="s">
        <v>12</v>
      </c>
      <c r="E85" s="78">
        <f>F85+G85+H85+I85+J85+K85+L85</f>
        <v>462117.2</v>
      </c>
      <c r="F85" s="78">
        <f>F58+F67+F73</f>
        <v>40477.300000000003</v>
      </c>
      <c r="G85" s="78">
        <f t="shared" ref="G85:L85" si="5">G58+G67+G73</f>
        <v>10191.299999999999</v>
      </c>
      <c r="H85" s="78">
        <f t="shared" si="5"/>
        <v>10191.299999999999</v>
      </c>
      <c r="I85" s="78">
        <f t="shared" si="5"/>
        <v>389562.69999999995</v>
      </c>
      <c r="J85" s="78">
        <f t="shared" si="5"/>
        <v>3898.2</v>
      </c>
      <c r="K85" s="78">
        <f t="shared" si="5"/>
        <v>3898.2</v>
      </c>
      <c r="L85" s="78">
        <f t="shared" si="5"/>
        <v>3898.2</v>
      </c>
      <c r="M85" s="5"/>
      <c r="O85" s="292"/>
    </row>
    <row r="86" spans="1:15" ht="36.75" thickBot="1">
      <c r="A86" s="150"/>
      <c r="B86" s="153"/>
      <c r="C86" s="153"/>
      <c r="D86" s="86" t="s">
        <v>13</v>
      </c>
      <c r="E86" s="27">
        <f>F86+G86+H86+I86+J86+K86+L86</f>
        <v>10729.099999999997</v>
      </c>
      <c r="F86" s="27">
        <f>F59+F68+F74</f>
        <v>9691.3000000000011</v>
      </c>
      <c r="G86" s="27">
        <f t="shared" ref="G86:L86" si="6">G59+G68+G74</f>
        <v>176.3</v>
      </c>
      <c r="H86" s="27">
        <f t="shared" si="6"/>
        <v>172.3</v>
      </c>
      <c r="I86" s="27">
        <f t="shared" si="6"/>
        <v>172.3</v>
      </c>
      <c r="J86" s="27">
        <f t="shared" si="6"/>
        <v>172.3</v>
      </c>
      <c r="K86" s="27">
        <f t="shared" si="6"/>
        <v>172.3</v>
      </c>
      <c r="L86" s="27">
        <f t="shared" si="6"/>
        <v>172.3</v>
      </c>
      <c r="M86" s="5"/>
      <c r="O86" s="292"/>
    </row>
    <row r="87" spans="1:15" ht="24.75" thickBot="1">
      <c r="A87" s="151"/>
      <c r="B87" s="153"/>
      <c r="C87" s="153"/>
      <c r="D87" s="48" t="s">
        <v>14</v>
      </c>
      <c r="E87" s="27">
        <f>F87+G87+H87+I87+J87+K87+L87</f>
        <v>0</v>
      </c>
      <c r="F87" s="94">
        <f>F60+F69+F75</f>
        <v>0</v>
      </c>
      <c r="G87" s="94">
        <f t="shared" ref="G87:K87" si="7">G60+G69+G75</f>
        <v>0</v>
      </c>
      <c r="H87" s="94">
        <f t="shared" si="7"/>
        <v>0</v>
      </c>
      <c r="I87" s="94">
        <f t="shared" si="7"/>
        <v>0</v>
      </c>
      <c r="J87" s="94">
        <f t="shared" si="7"/>
        <v>0</v>
      </c>
      <c r="K87" s="94">
        <f t="shared" si="7"/>
        <v>0</v>
      </c>
      <c r="L87" s="94">
        <v>0</v>
      </c>
      <c r="M87" s="7"/>
      <c r="O87" s="292"/>
    </row>
    <row r="88" spans="1:15" ht="0.75" customHeight="1" thickBot="1">
      <c r="A88" s="145"/>
      <c r="B88" s="147"/>
      <c r="C88" s="147" t="s">
        <v>71</v>
      </c>
      <c r="D88" s="12" t="s">
        <v>11</v>
      </c>
      <c r="E88" s="78"/>
      <c r="F88" s="78"/>
      <c r="G88" s="78"/>
      <c r="H88" s="78"/>
      <c r="I88" s="78"/>
      <c r="J88" s="78"/>
      <c r="K88" s="78"/>
      <c r="L88" s="78"/>
      <c r="M88" s="5"/>
    </row>
    <row r="89" spans="1:15" ht="36.75" hidden="1" thickBot="1">
      <c r="A89" s="146"/>
      <c r="B89" s="147"/>
      <c r="C89" s="147"/>
      <c r="D89" s="12" t="s">
        <v>12</v>
      </c>
      <c r="E89" s="69"/>
      <c r="F89" s="78"/>
      <c r="G89" s="78"/>
      <c r="H89" s="69"/>
      <c r="I89" s="78"/>
      <c r="J89" s="69"/>
      <c r="K89" s="78"/>
      <c r="L89" s="78"/>
      <c r="M89" s="5"/>
    </row>
    <row r="90" spans="1:15" ht="24.75" hidden="1" thickBot="1">
      <c r="A90" s="146"/>
      <c r="B90" s="147"/>
      <c r="C90" s="147"/>
      <c r="D90" s="12" t="s">
        <v>13</v>
      </c>
      <c r="E90" s="69"/>
      <c r="F90" s="78"/>
      <c r="G90" s="78"/>
      <c r="H90" s="78"/>
      <c r="I90" s="78"/>
      <c r="J90" s="78"/>
      <c r="K90" s="78"/>
      <c r="L90" s="78"/>
      <c r="M90" s="5"/>
    </row>
    <row r="91" spans="1:15" ht="24.75" hidden="1" thickBot="1">
      <c r="A91" s="146"/>
      <c r="B91" s="147"/>
      <c r="C91" s="147"/>
      <c r="D91" s="12" t="s">
        <v>14</v>
      </c>
      <c r="E91" s="92"/>
      <c r="F91" s="66"/>
      <c r="G91" s="66"/>
      <c r="H91" s="66"/>
      <c r="I91" s="66"/>
      <c r="J91" s="66"/>
      <c r="K91" s="66"/>
      <c r="L91" s="66"/>
      <c r="M91" s="5"/>
    </row>
    <row r="92" spans="1:15" hidden="1">
      <c r="A92" s="146"/>
      <c r="B92" s="148"/>
      <c r="C92" s="148"/>
      <c r="D92" s="48" t="s">
        <v>62</v>
      </c>
      <c r="E92" s="140"/>
      <c r="F92" s="140"/>
      <c r="G92" s="140"/>
      <c r="H92" s="140"/>
      <c r="I92" s="140"/>
      <c r="J92" s="140"/>
      <c r="K92" s="140"/>
      <c r="L92" s="140"/>
      <c r="M92" s="5"/>
    </row>
    <row r="93" spans="1:15">
      <c r="A93" s="56"/>
      <c r="B93" s="56"/>
      <c r="C93" s="56"/>
      <c r="D93" s="88" t="s">
        <v>101</v>
      </c>
      <c r="E93" s="298">
        <f t="shared" ref="E93:L93" si="8">E85+E86</f>
        <v>472846.3</v>
      </c>
      <c r="F93" s="298">
        <f t="shared" si="8"/>
        <v>50168.600000000006</v>
      </c>
      <c r="G93" s="298">
        <f t="shared" si="8"/>
        <v>10367.599999999999</v>
      </c>
      <c r="H93" s="298">
        <f t="shared" si="8"/>
        <v>10363.599999999999</v>
      </c>
      <c r="I93" s="298">
        <f t="shared" si="8"/>
        <v>389734.99999999994</v>
      </c>
      <c r="J93" s="298">
        <f t="shared" si="8"/>
        <v>4070.5</v>
      </c>
      <c r="K93" s="298">
        <f t="shared" si="8"/>
        <v>4070.5</v>
      </c>
      <c r="L93" s="298">
        <f t="shared" si="8"/>
        <v>4070.5</v>
      </c>
      <c r="M93" s="56"/>
      <c r="O93" s="13">
        <f>O60+O69+O75+O84</f>
        <v>472846.30000000005</v>
      </c>
    </row>
    <row r="94" spans="1:15">
      <c r="E94" s="299" t="s">
        <v>19</v>
      </c>
      <c r="F94" s="300" t="s">
        <v>19</v>
      </c>
      <c r="G94" s="301"/>
      <c r="H94" s="301"/>
      <c r="I94" s="301"/>
      <c r="J94" s="301"/>
      <c r="K94" s="301"/>
      <c r="L94" s="301"/>
      <c r="O94" s="13" t="s">
        <v>19</v>
      </c>
    </row>
    <row r="95" spans="1:15" ht="36">
      <c r="A95" s="288"/>
      <c r="B95" s="293" t="s">
        <v>115</v>
      </c>
      <c r="C95" s="288"/>
      <c r="D95" s="286" t="s">
        <v>11</v>
      </c>
      <c r="E95" s="78">
        <f>E44+E84</f>
        <v>0</v>
      </c>
      <c r="F95" s="78">
        <f>F44+F84</f>
        <v>0</v>
      </c>
      <c r="G95" s="78">
        <f>G44+G84</f>
        <v>0</v>
      </c>
      <c r="H95" s="78">
        <f>H44+H84</f>
        <v>0</v>
      </c>
      <c r="I95" s="78">
        <f>I44+I84</f>
        <v>0</v>
      </c>
      <c r="J95" s="78">
        <f>J44+J84</f>
        <v>0</v>
      </c>
      <c r="K95" s="78">
        <f>K44+K84</f>
        <v>0</v>
      </c>
      <c r="L95" s="78">
        <f>L44+L84</f>
        <v>0</v>
      </c>
      <c r="M95" s="55"/>
    </row>
    <row r="96" spans="1:15" ht="36">
      <c r="A96" s="289"/>
      <c r="B96" s="293"/>
      <c r="C96" s="289"/>
      <c r="D96" s="286" t="s">
        <v>12</v>
      </c>
      <c r="E96" s="78">
        <f>E45+E85</f>
        <v>620824.48</v>
      </c>
      <c r="F96" s="78">
        <f>F45+F85</f>
        <v>40477.300000000003</v>
      </c>
      <c r="G96" s="78">
        <f>G45+G85</f>
        <v>17850.5</v>
      </c>
      <c r="H96" s="78">
        <f>H45+H85</f>
        <v>32617.1</v>
      </c>
      <c r="I96" s="78">
        <f>I45+I85</f>
        <v>405123.79999999993</v>
      </c>
      <c r="J96" s="78">
        <f>J45+J85</f>
        <v>20713.100000000002</v>
      </c>
      <c r="K96" s="78">
        <f>K45+K85</f>
        <v>76417.149999999994</v>
      </c>
      <c r="L96" s="78">
        <f>L45+L85</f>
        <v>27625.53</v>
      </c>
      <c r="M96" s="55"/>
    </row>
    <row r="97" spans="1:15" ht="36">
      <c r="A97" s="289"/>
      <c r="B97" s="293"/>
      <c r="C97" s="289"/>
      <c r="D97" s="286" t="s">
        <v>13</v>
      </c>
      <c r="E97" s="78">
        <f>E46+E86</f>
        <v>33795.468999999997</v>
      </c>
      <c r="F97" s="78">
        <f>F46+F86</f>
        <v>9724.3000000000011</v>
      </c>
      <c r="G97" s="78">
        <f>G46+G86</f>
        <v>4736.9000000000005</v>
      </c>
      <c r="H97" s="78">
        <f>H46+H86</f>
        <v>2413.4</v>
      </c>
      <c r="I97" s="78">
        <f>I46+I86</f>
        <v>3151.9</v>
      </c>
      <c r="J97" s="78">
        <f>J46+J86</f>
        <v>10095.999999999998</v>
      </c>
      <c r="K97" s="78">
        <f>K46+K86</f>
        <v>3048.6990000000001</v>
      </c>
      <c r="L97" s="78">
        <f>L46+L86</f>
        <v>624.27</v>
      </c>
      <c r="M97" s="287"/>
    </row>
    <row r="98" spans="1:15" ht="24">
      <c r="A98" s="290"/>
      <c r="B98" s="293"/>
      <c r="C98" s="290"/>
      <c r="D98" s="286" t="s">
        <v>14</v>
      </c>
      <c r="E98" s="78">
        <f>E47+E87</f>
        <v>0</v>
      </c>
      <c r="F98" s="78">
        <f>F47+F87</f>
        <v>0</v>
      </c>
      <c r="G98" s="78">
        <f>G47+G87</f>
        <v>0</v>
      </c>
      <c r="H98" s="78">
        <f>H47+H87</f>
        <v>0</v>
      </c>
      <c r="I98" s="78">
        <f>I47+I87</f>
        <v>0</v>
      </c>
      <c r="J98" s="78">
        <f>J47+J87</f>
        <v>0</v>
      </c>
      <c r="K98" s="78">
        <f>K47+K87</f>
        <v>0</v>
      </c>
      <c r="L98" s="78">
        <f>L47+L87</f>
        <v>0</v>
      </c>
      <c r="M98" s="55"/>
    </row>
    <row r="99" spans="1:15">
      <c r="A99" s="55"/>
      <c r="B99" s="55"/>
      <c r="C99" s="55"/>
      <c r="D99" s="88" t="s">
        <v>101</v>
      </c>
      <c r="E99" s="78">
        <f>E48+E93</f>
        <v>654619.94900000002</v>
      </c>
      <c r="F99" s="78">
        <f>F48+F93</f>
        <v>50201.600000000006</v>
      </c>
      <c r="G99" s="78">
        <f>G48+G93</f>
        <v>22587.399999999998</v>
      </c>
      <c r="H99" s="78">
        <f>H48+H93</f>
        <v>35030.5</v>
      </c>
      <c r="I99" s="78">
        <f>I48+I93</f>
        <v>408275.69999999995</v>
      </c>
      <c r="J99" s="78">
        <f>J48+J93</f>
        <v>30809.1</v>
      </c>
      <c r="K99" s="78">
        <f>K48+K93</f>
        <v>79465.849000000002</v>
      </c>
      <c r="L99" s="78">
        <f>L48+L93</f>
        <v>28249.8</v>
      </c>
      <c r="M99" s="56"/>
      <c r="O99" s="37">
        <f>E95+E96+E97+E98</f>
        <v>654619.94900000002</v>
      </c>
    </row>
  </sheetData>
  <mergeCells count="72">
    <mergeCell ref="B95:B98"/>
    <mergeCell ref="A95:A98"/>
    <mergeCell ref="C95:C98"/>
    <mergeCell ref="B51:M51"/>
    <mergeCell ref="A52:A55"/>
    <mergeCell ref="B52:B55"/>
    <mergeCell ref="C52:C55"/>
    <mergeCell ref="D52:D55"/>
    <mergeCell ref="E52:L52"/>
    <mergeCell ref="M52:M55"/>
    <mergeCell ref="E53:E55"/>
    <mergeCell ref="A40:A43"/>
    <mergeCell ref="B40:B43"/>
    <mergeCell ref="C40:C43"/>
    <mergeCell ref="A44:A48"/>
    <mergeCell ref="B44:B48"/>
    <mergeCell ref="C44:C48"/>
    <mergeCell ref="M6:M9"/>
    <mergeCell ref="E7:E9"/>
    <mergeCell ref="F7:L7"/>
    <mergeCell ref="A1:M1"/>
    <mergeCell ref="A2:M2"/>
    <mergeCell ref="A3:M3"/>
    <mergeCell ref="A4:M4"/>
    <mergeCell ref="B5:M5"/>
    <mergeCell ref="A20:A23"/>
    <mergeCell ref="B20:B23"/>
    <mergeCell ref="C20:C23"/>
    <mergeCell ref="A6:A9"/>
    <mergeCell ref="B6:B9"/>
    <mergeCell ref="C6:C9"/>
    <mergeCell ref="A11:A14"/>
    <mergeCell ref="B11:B14"/>
    <mergeCell ref="C11:C14"/>
    <mergeCell ref="M11:M29"/>
    <mergeCell ref="A26:A29"/>
    <mergeCell ref="B26:B29"/>
    <mergeCell ref="C26:C29"/>
    <mergeCell ref="D6:D9"/>
    <mergeCell ref="E6:L6"/>
    <mergeCell ref="L35:L37"/>
    <mergeCell ref="A34:A39"/>
    <mergeCell ref="B34:B39"/>
    <mergeCell ref="C34:C39"/>
    <mergeCell ref="D35:D37"/>
    <mergeCell ref="E35:E37"/>
    <mergeCell ref="F35:F37"/>
    <mergeCell ref="G35:G37"/>
    <mergeCell ref="H35:H37"/>
    <mergeCell ref="I35:I37"/>
    <mergeCell ref="J35:J37"/>
    <mergeCell ref="K35:K37"/>
    <mergeCell ref="F53:L53"/>
    <mergeCell ref="A57:A60"/>
    <mergeCell ref="B57:B60"/>
    <mergeCell ref="C57:C60"/>
    <mergeCell ref="M57:M75"/>
    <mergeCell ref="A66:A69"/>
    <mergeCell ref="B66:B69"/>
    <mergeCell ref="C66:C69"/>
    <mergeCell ref="A72:A75"/>
    <mergeCell ref="B72:B75"/>
    <mergeCell ref="C72:C75"/>
    <mergeCell ref="A80:A83"/>
    <mergeCell ref="A88:A92"/>
    <mergeCell ref="B88:B92"/>
    <mergeCell ref="C88:C92"/>
    <mergeCell ref="A84:A87"/>
    <mergeCell ref="B84:B87"/>
    <mergeCell ref="C84:C87"/>
    <mergeCell ref="B80:B83"/>
    <mergeCell ref="C80:C8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80"/>
  <sheetViews>
    <sheetView topLeftCell="A169" workbookViewId="0">
      <selection activeCell="S175" sqref="S175"/>
    </sheetView>
  </sheetViews>
  <sheetFormatPr defaultRowHeight="15"/>
  <cols>
    <col min="1" max="1" width="3.7109375" customWidth="1"/>
    <col min="2" max="2" width="15.28515625" customWidth="1"/>
    <col min="3" max="3" width="10.7109375" customWidth="1"/>
    <col min="4" max="4" width="11.42578125" customWidth="1"/>
    <col min="5" max="9" width="9.140625" customWidth="1"/>
    <col min="10" max="10" width="8.7109375" customWidth="1"/>
    <col min="11" max="11" width="9.140625" customWidth="1"/>
    <col min="12" max="12" width="8.7109375" customWidth="1"/>
    <col min="13" max="13" width="14" customWidth="1"/>
    <col min="14" max="14" width="9.5703125" bestFit="1" customWidth="1"/>
    <col min="15" max="15" width="13.42578125" customWidth="1"/>
    <col min="16" max="16" width="9.7109375" bestFit="1" customWidth="1"/>
  </cols>
  <sheetData>
    <row r="1" spans="1:15" ht="15.75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15" ht="15.75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5" ht="15.75">
      <c r="A3" s="228" t="s">
        <v>46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1:15" ht="15.75">
      <c r="A4" s="228" t="s">
        <v>72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</row>
    <row r="5" spans="1:15" ht="41.25" customHeight="1" thickBot="1">
      <c r="A5" s="274" t="s">
        <v>80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</row>
    <row r="6" spans="1:15" ht="24.75" customHeight="1" thickBot="1">
      <c r="A6" s="164" t="s">
        <v>2</v>
      </c>
      <c r="B6" s="162" t="s">
        <v>65</v>
      </c>
      <c r="C6" s="162" t="s">
        <v>111</v>
      </c>
      <c r="D6" s="162" t="s">
        <v>112</v>
      </c>
      <c r="E6" s="154" t="s">
        <v>3</v>
      </c>
      <c r="F6" s="155"/>
      <c r="G6" s="155"/>
      <c r="H6" s="155"/>
      <c r="I6" s="155"/>
      <c r="J6" s="155"/>
      <c r="K6" s="155"/>
      <c r="L6" s="155"/>
      <c r="M6" s="162" t="s">
        <v>4</v>
      </c>
    </row>
    <row r="7" spans="1:15" ht="15.75" thickBot="1">
      <c r="A7" s="165"/>
      <c r="B7" s="163"/>
      <c r="C7" s="163"/>
      <c r="D7" s="163"/>
      <c r="E7" s="177" t="s">
        <v>5</v>
      </c>
      <c r="F7" s="154" t="s">
        <v>6</v>
      </c>
      <c r="G7" s="155"/>
      <c r="H7" s="155"/>
      <c r="I7" s="155"/>
      <c r="J7" s="155"/>
      <c r="K7" s="155"/>
      <c r="L7" s="155"/>
      <c r="M7" s="163"/>
    </row>
    <row r="8" spans="1:15">
      <c r="A8" s="165"/>
      <c r="B8" s="163"/>
      <c r="C8" s="163"/>
      <c r="D8" s="163"/>
      <c r="E8" s="178"/>
      <c r="F8" s="6">
        <v>2017</v>
      </c>
      <c r="G8" s="6">
        <v>2018</v>
      </c>
      <c r="H8" s="6">
        <v>2019</v>
      </c>
      <c r="I8" s="6">
        <v>2020</v>
      </c>
      <c r="J8" s="6">
        <v>2021</v>
      </c>
      <c r="K8" s="6">
        <v>2022</v>
      </c>
      <c r="L8" s="6">
        <v>2023</v>
      </c>
      <c r="M8" s="163"/>
    </row>
    <row r="9" spans="1:15" ht="15.75" thickBot="1">
      <c r="A9" s="166"/>
      <c r="B9" s="173"/>
      <c r="C9" s="173"/>
      <c r="D9" s="173"/>
      <c r="E9" s="179"/>
      <c r="F9" s="8" t="s">
        <v>7</v>
      </c>
      <c r="G9" s="8" t="s">
        <v>7</v>
      </c>
      <c r="H9" s="8" t="s">
        <v>8</v>
      </c>
      <c r="I9" s="8" t="s">
        <v>8</v>
      </c>
      <c r="J9" s="8" t="s">
        <v>8</v>
      </c>
      <c r="K9" s="8" t="s">
        <v>8</v>
      </c>
      <c r="L9" s="8" t="s">
        <v>8</v>
      </c>
      <c r="M9" s="173"/>
    </row>
    <row r="10" spans="1:15" ht="15.75" thickBot="1">
      <c r="A10" s="20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16</v>
      </c>
    </row>
    <row r="11" spans="1:15" ht="28.5" customHeight="1" thickBot="1">
      <c r="A11" s="20"/>
      <c r="B11" s="232" t="s">
        <v>108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4"/>
    </row>
    <row r="12" spans="1:15" ht="39.75" customHeight="1" thickBot="1">
      <c r="A12" s="156" t="s">
        <v>9</v>
      </c>
      <c r="B12" s="229" t="s">
        <v>84</v>
      </c>
      <c r="C12" s="229" t="s">
        <v>10</v>
      </c>
      <c r="D12" s="70" t="s">
        <v>113</v>
      </c>
      <c r="E12" s="27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237" t="s">
        <v>93</v>
      </c>
    </row>
    <row r="13" spans="1:15" ht="39.75" customHeight="1" thickBot="1">
      <c r="A13" s="157"/>
      <c r="B13" s="230"/>
      <c r="C13" s="230"/>
      <c r="D13" s="70" t="s">
        <v>12</v>
      </c>
      <c r="E13" s="27">
        <f>F13+G13+H13+I13+J13+K13+L13</f>
        <v>77790.289999999994</v>
      </c>
      <c r="F13" s="66">
        <v>0</v>
      </c>
      <c r="G13" s="66">
        <v>2312.3000000000002</v>
      </c>
      <c r="H13" s="66">
        <v>3926.6</v>
      </c>
      <c r="I13" s="66">
        <v>3774.9</v>
      </c>
      <c r="J13" s="66">
        <v>7018.9</v>
      </c>
      <c r="K13" s="66">
        <v>42518.95</v>
      </c>
      <c r="L13" s="66">
        <v>18238.64</v>
      </c>
      <c r="M13" s="238"/>
    </row>
    <row r="14" spans="1:15" ht="38.25" customHeight="1" thickBot="1">
      <c r="A14" s="157"/>
      <c r="B14" s="230"/>
      <c r="C14" s="230"/>
      <c r="D14" s="70" t="s">
        <v>13</v>
      </c>
      <c r="E14" s="27">
        <f>F14+G14+H14+I14+J14+K14+L14</f>
        <v>258.10000000000002</v>
      </c>
      <c r="F14" s="66">
        <v>0</v>
      </c>
      <c r="G14" s="66">
        <v>0</v>
      </c>
      <c r="H14" s="66">
        <v>196.9</v>
      </c>
      <c r="I14" s="66">
        <v>0</v>
      </c>
      <c r="J14" s="66">
        <v>0</v>
      </c>
      <c r="K14" s="66">
        <v>0</v>
      </c>
      <c r="L14" s="66">
        <v>61.2</v>
      </c>
      <c r="M14" s="238"/>
    </row>
    <row r="15" spans="1:15" ht="29.25" customHeight="1" thickBot="1">
      <c r="A15" s="158"/>
      <c r="B15" s="231"/>
      <c r="C15" s="231"/>
      <c r="D15" s="70" t="s">
        <v>14</v>
      </c>
      <c r="E15" s="27">
        <f>F15+G15+H15+I15+J15+K15+L15</f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238"/>
      <c r="O15" s="37">
        <f>E12+E13+E14+E15</f>
        <v>78048.39</v>
      </c>
    </row>
    <row r="16" spans="1:15" ht="15.75" hidden="1" customHeight="1" thickBot="1">
      <c r="A16" s="20"/>
      <c r="B16" s="70" t="s">
        <v>15</v>
      </c>
      <c r="C16" s="70"/>
      <c r="D16" s="70"/>
      <c r="E16" s="27"/>
      <c r="F16" s="66"/>
      <c r="G16" s="66"/>
      <c r="H16" s="66"/>
      <c r="I16" s="66"/>
      <c r="J16" s="66"/>
      <c r="K16" s="66"/>
      <c r="L16" s="66"/>
      <c r="M16" s="238"/>
    </row>
    <row r="17" spans="1:15" ht="36.75" hidden="1" customHeight="1" thickBot="1">
      <c r="A17" s="2" t="s">
        <v>48</v>
      </c>
      <c r="B17" s="70" t="s">
        <v>16</v>
      </c>
      <c r="C17" s="70"/>
      <c r="D17" s="70" t="s">
        <v>12</v>
      </c>
      <c r="E17" s="2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34466.97</v>
      </c>
      <c r="L17" s="66">
        <v>0</v>
      </c>
      <c r="M17" s="238"/>
    </row>
    <row r="18" spans="1:15" ht="36.75" hidden="1" customHeight="1" thickBot="1">
      <c r="A18" s="21" t="s">
        <v>49</v>
      </c>
      <c r="B18" s="70" t="s">
        <v>17</v>
      </c>
      <c r="C18" s="70" t="s">
        <v>18</v>
      </c>
      <c r="D18" s="70" t="s">
        <v>12</v>
      </c>
      <c r="E18" s="27" t="s">
        <v>19</v>
      </c>
      <c r="F18" s="66">
        <v>0</v>
      </c>
      <c r="G18" s="66" t="s">
        <v>19</v>
      </c>
      <c r="H18" s="66" t="s">
        <v>19</v>
      </c>
      <c r="I18" s="66" t="s">
        <v>19</v>
      </c>
      <c r="J18" s="66" t="s">
        <v>19</v>
      </c>
      <c r="K18" s="66" t="s">
        <v>20</v>
      </c>
      <c r="L18" s="66">
        <v>5654</v>
      </c>
      <c r="M18" s="238"/>
    </row>
    <row r="19" spans="1:15" ht="0.75" hidden="1" customHeight="1" thickBot="1">
      <c r="A19" s="21" t="s">
        <v>50</v>
      </c>
      <c r="B19" s="70" t="s">
        <v>21</v>
      </c>
      <c r="C19" s="70"/>
      <c r="D19" s="70" t="s">
        <v>12</v>
      </c>
      <c r="E19" s="27" t="s">
        <v>19</v>
      </c>
      <c r="F19" s="66">
        <v>0</v>
      </c>
      <c r="G19" s="66">
        <v>0</v>
      </c>
      <c r="H19" s="66" t="s">
        <v>19</v>
      </c>
      <c r="I19" s="66">
        <v>0</v>
      </c>
      <c r="J19" s="66">
        <v>0</v>
      </c>
      <c r="K19" s="66" t="s">
        <v>22</v>
      </c>
      <c r="L19" s="66">
        <v>4648</v>
      </c>
      <c r="M19" s="238"/>
    </row>
    <row r="20" spans="1:15" ht="9.75" hidden="1" customHeight="1" thickBot="1">
      <c r="A20" s="21" t="s">
        <v>51</v>
      </c>
      <c r="B20" s="70" t="s">
        <v>21</v>
      </c>
      <c r="C20" s="70"/>
      <c r="D20" s="70" t="s">
        <v>52</v>
      </c>
      <c r="E20" s="27" t="s">
        <v>19</v>
      </c>
      <c r="F20" s="66">
        <v>0</v>
      </c>
      <c r="G20" s="66">
        <v>0</v>
      </c>
      <c r="H20" s="66" t="s">
        <v>19</v>
      </c>
      <c r="I20" s="66">
        <v>0</v>
      </c>
      <c r="J20" s="66">
        <v>0</v>
      </c>
      <c r="K20" s="66">
        <v>0</v>
      </c>
      <c r="L20" s="66">
        <v>61.2</v>
      </c>
      <c r="M20" s="238"/>
    </row>
    <row r="21" spans="1:15" ht="39.75" customHeight="1" thickBot="1">
      <c r="A21" s="164" t="s">
        <v>23</v>
      </c>
      <c r="B21" s="229" t="s">
        <v>85</v>
      </c>
      <c r="C21" s="229" t="s">
        <v>10</v>
      </c>
      <c r="D21" s="70" t="s">
        <v>113</v>
      </c>
      <c r="E21" s="27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238"/>
    </row>
    <row r="22" spans="1:15" ht="39" customHeight="1" thickBot="1">
      <c r="A22" s="165"/>
      <c r="B22" s="230"/>
      <c r="C22" s="230"/>
      <c r="D22" s="70" t="s">
        <v>12</v>
      </c>
      <c r="E22" s="27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238"/>
    </row>
    <row r="23" spans="1:15" ht="39" customHeight="1" thickBot="1">
      <c r="A23" s="165"/>
      <c r="B23" s="230"/>
      <c r="C23" s="230"/>
      <c r="D23" s="70" t="s">
        <v>110</v>
      </c>
      <c r="E23" s="27">
        <f>F23+G23+H23+I23+J23+K23+L23</f>
        <v>280.86899999999997</v>
      </c>
      <c r="F23" s="66">
        <v>33</v>
      </c>
      <c r="G23" s="66">
        <v>33.6</v>
      </c>
      <c r="H23" s="66">
        <v>33.6</v>
      </c>
      <c r="I23" s="66">
        <v>33.6</v>
      </c>
      <c r="J23" s="66">
        <v>46.8</v>
      </c>
      <c r="K23" s="66">
        <v>49.929000000000002</v>
      </c>
      <c r="L23" s="66">
        <v>50.34</v>
      </c>
      <c r="M23" s="238"/>
    </row>
    <row r="24" spans="1:15" ht="33" customHeight="1" thickBot="1">
      <c r="A24" s="166"/>
      <c r="B24" s="231"/>
      <c r="C24" s="231"/>
      <c r="D24" s="70" t="s">
        <v>14</v>
      </c>
      <c r="E24" s="27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238"/>
      <c r="O24" s="37">
        <f>E21+E22+E23+E24</f>
        <v>280.86899999999997</v>
      </c>
    </row>
    <row r="25" spans="1:15" ht="15.75" hidden="1" customHeight="1" thickBot="1">
      <c r="A25" s="19"/>
      <c r="B25" s="70" t="s">
        <v>24</v>
      </c>
      <c r="C25" s="70"/>
      <c r="D25" s="70"/>
      <c r="E25" s="27"/>
      <c r="F25" s="66"/>
      <c r="G25" s="66"/>
      <c r="H25" s="66"/>
      <c r="I25" s="66"/>
      <c r="J25" s="66"/>
      <c r="K25" s="66"/>
      <c r="L25" s="66"/>
      <c r="M25" s="238"/>
    </row>
    <row r="26" spans="1:15" ht="36.75" hidden="1" customHeight="1" thickBot="1">
      <c r="A26" s="3" t="s">
        <v>47</v>
      </c>
      <c r="B26" s="70" t="s">
        <v>25</v>
      </c>
      <c r="C26" s="70"/>
      <c r="D26" s="70" t="s">
        <v>13</v>
      </c>
      <c r="E26" s="27"/>
      <c r="F26" s="66">
        <v>33</v>
      </c>
      <c r="G26" s="66">
        <v>33.6</v>
      </c>
      <c r="H26" s="66">
        <v>33.6</v>
      </c>
      <c r="I26" s="66">
        <v>33.6</v>
      </c>
      <c r="J26" s="66">
        <v>46.8</v>
      </c>
      <c r="K26" s="66">
        <v>49.929000000000002</v>
      </c>
      <c r="L26" s="66">
        <v>80</v>
      </c>
      <c r="M26" s="238"/>
    </row>
    <row r="27" spans="1:15" ht="38.25" customHeight="1" thickBot="1">
      <c r="A27" s="149" t="s">
        <v>26</v>
      </c>
      <c r="B27" s="229" t="s">
        <v>86</v>
      </c>
      <c r="C27" s="229" t="s">
        <v>10</v>
      </c>
      <c r="D27" s="70" t="s">
        <v>113</v>
      </c>
      <c r="E27" s="27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238"/>
    </row>
    <row r="28" spans="1:15" ht="22.5" customHeight="1">
      <c r="A28" s="150"/>
      <c r="B28" s="230"/>
      <c r="C28" s="230"/>
      <c r="D28" s="229" t="s">
        <v>12</v>
      </c>
      <c r="E28" s="167">
        <f>F28+G28+H28+I28+J28+K28+L28</f>
        <v>80916.990000000005</v>
      </c>
      <c r="F28" s="235">
        <v>0</v>
      </c>
      <c r="G28" s="235">
        <v>5346.9</v>
      </c>
      <c r="H28" s="235">
        <v>18499.2</v>
      </c>
      <c r="I28" s="235">
        <v>11786.2</v>
      </c>
      <c r="J28" s="235">
        <v>9796</v>
      </c>
      <c r="K28" s="235">
        <v>30000</v>
      </c>
      <c r="L28" s="235">
        <v>5488.69</v>
      </c>
      <c r="M28" s="238"/>
    </row>
    <row r="29" spans="1:15" ht="25.5" customHeight="1" thickBot="1">
      <c r="A29" s="150"/>
      <c r="B29" s="230"/>
      <c r="C29" s="230"/>
      <c r="D29" s="231"/>
      <c r="E29" s="169"/>
      <c r="F29" s="236"/>
      <c r="G29" s="236"/>
      <c r="H29" s="236"/>
      <c r="I29" s="236"/>
      <c r="J29" s="236"/>
      <c r="K29" s="236"/>
      <c r="L29" s="236"/>
      <c r="M29" s="238"/>
      <c r="O29" s="13" t="s">
        <v>19</v>
      </c>
    </row>
    <row r="30" spans="1:15" ht="42.75" customHeight="1" thickBot="1">
      <c r="A30" s="150"/>
      <c r="B30" s="230"/>
      <c r="C30" s="230"/>
      <c r="D30" s="70" t="s">
        <v>13</v>
      </c>
      <c r="E30" s="27">
        <f>F30+G30+H30+I30+J30+K30+L30</f>
        <v>22527.4</v>
      </c>
      <c r="F30" s="66">
        <v>0</v>
      </c>
      <c r="G30" s="66">
        <v>4527</v>
      </c>
      <c r="H30" s="66">
        <v>2010.6</v>
      </c>
      <c r="I30" s="66">
        <v>2946</v>
      </c>
      <c r="J30" s="66">
        <v>9876.9</v>
      </c>
      <c r="K30" s="66">
        <v>2826.47</v>
      </c>
      <c r="L30" s="66">
        <v>340.43</v>
      </c>
      <c r="M30" s="238"/>
    </row>
    <row r="31" spans="1:15" ht="77.25" customHeight="1" thickBot="1">
      <c r="A31" s="151"/>
      <c r="B31" s="231"/>
      <c r="C31" s="231"/>
      <c r="D31" s="70" t="s">
        <v>14</v>
      </c>
      <c r="E31" s="27">
        <v>0</v>
      </c>
      <c r="F31" s="66">
        <f>F28+F30</f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238"/>
      <c r="O31" s="37">
        <f>E27+E28+E30+E31</f>
        <v>103444.39000000001</v>
      </c>
    </row>
    <row r="32" spans="1:15" ht="15.75" hidden="1" customHeight="1" thickBot="1">
      <c r="A32" s="19"/>
      <c r="B32" s="70" t="s">
        <v>24</v>
      </c>
      <c r="C32" s="70"/>
      <c r="D32" s="70"/>
      <c r="E32" s="27"/>
      <c r="F32" s="26"/>
      <c r="G32" s="26"/>
      <c r="H32" s="26"/>
      <c r="I32" s="26"/>
      <c r="J32" s="26"/>
      <c r="K32" s="26"/>
      <c r="L32" s="26"/>
      <c r="M32" s="238"/>
    </row>
    <row r="33" spans="1:15" ht="36.75" hidden="1" customHeight="1" thickBot="1">
      <c r="A33" s="3" t="s">
        <v>53</v>
      </c>
      <c r="B33" s="70" t="s">
        <v>28</v>
      </c>
      <c r="C33" s="70"/>
      <c r="D33" s="70" t="s">
        <v>12</v>
      </c>
      <c r="E33" s="27"/>
      <c r="F33" s="26"/>
      <c r="G33" s="26"/>
      <c r="H33" s="26"/>
      <c r="I33" s="26"/>
      <c r="J33" s="26"/>
      <c r="K33" s="26">
        <v>30000</v>
      </c>
      <c r="L33" s="26"/>
      <c r="M33" s="238"/>
    </row>
    <row r="34" spans="1:15" ht="0.75" hidden="1" customHeight="1" thickBot="1">
      <c r="A34" s="3"/>
      <c r="B34" s="70"/>
      <c r="C34" s="70"/>
      <c r="D34" s="70"/>
      <c r="E34" s="27"/>
      <c r="F34" s="26"/>
      <c r="G34" s="26"/>
      <c r="H34" s="26"/>
      <c r="I34" s="26"/>
      <c r="J34" s="26"/>
      <c r="K34" s="26"/>
      <c r="L34" s="26"/>
      <c r="M34" s="238"/>
    </row>
    <row r="35" spans="1:15" ht="36.75" hidden="1" customHeight="1" thickBot="1">
      <c r="A35" s="19"/>
      <c r="B35" s="70"/>
      <c r="C35" s="70"/>
      <c r="D35" s="70" t="s">
        <v>13</v>
      </c>
      <c r="E35" s="27"/>
      <c r="F35" s="26"/>
      <c r="G35" s="26"/>
      <c r="H35" s="26"/>
      <c r="I35" s="26"/>
      <c r="J35" s="26"/>
      <c r="K35" s="26" t="s">
        <v>27</v>
      </c>
      <c r="L35" s="26"/>
      <c r="M35" s="238"/>
    </row>
    <row r="36" spans="1:15" ht="48.75" hidden="1" customHeight="1" thickBot="1">
      <c r="A36" s="149" t="s">
        <v>19</v>
      </c>
      <c r="B36" s="239" t="s">
        <v>29</v>
      </c>
      <c r="C36" s="239" t="s">
        <v>19</v>
      </c>
      <c r="D36" s="104" t="s">
        <v>11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f>L37+L40</f>
        <v>24179.3</v>
      </c>
      <c r="M36" s="238"/>
    </row>
    <row r="37" spans="1:15" ht="20.25" hidden="1" customHeight="1" thickBot="1">
      <c r="A37" s="150"/>
      <c r="B37" s="240"/>
      <c r="C37" s="240"/>
      <c r="D37" s="239" t="s">
        <v>12</v>
      </c>
      <c r="E37" s="167">
        <v>75428.3</v>
      </c>
      <c r="F37" s="167">
        <v>0</v>
      </c>
      <c r="G37" s="167">
        <v>5346.9</v>
      </c>
      <c r="H37" s="167">
        <v>18499.2</v>
      </c>
      <c r="I37" s="167">
        <v>11786.2</v>
      </c>
      <c r="J37" s="167">
        <v>9796</v>
      </c>
      <c r="K37" s="167">
        <v>72518.945000000007</v>
      </c>
      <c r="L37" s="167">
        <f>L13+L22+L28</f>
        <v>23727.329999999998</v>
      </c>
      <c r="M37" s="238"/>
    </row>
    <row r="38" spans="1:15" ht="15.75" hidden="1" customHeight="1" thickBot="1">
      <c r="A38" s="150"/>
      <c r="B38" s="240"/>
      <c r="C38" s="240"/>
      <c r="D38" s="240"/>
      <c r="E38" s="168"/>
      <c r="F38" s="168"/>
      <c r="G38" s="168"/>
      <c r="H38" s="168"/>
      <c r="I38" s="168"/>
      <c r="J38" s="168"/>
      <c r="K38" s="168"/>
      <c r="L38" s="168"/>
      <c r="M38" s="238"/>
    </row>
    <row r="39" spans="1:15" ht="15.75" hidden="1" customHeight="1" thickBot="1">
      <c r="A39" s="150"/>
      <c r="B39" s="240"/>
      <c r="C39" s="240"/>
      <c r="D39" s="241"/>
      <c r="E39" s="169"/>
      <c r="F39" s="169"/>
      <c r="G39" s="169"/>
      <c r="H39" s="169"/>
      <c r="I39" s="169"/>
      <c r="J39" s="169"/>
      <c r="K39" s="169"/>
      <c r="L39" s="169"/>
      <c r="M39" s="238"/>
    </row>
    <row r="40" spans="1:15" ht="40.5" hidden="1" customHeight="1" thickBot="1">
      <c r="A40" s="150"/>
      <c r="B40" s="240"/>
      <c r="C40" s="240"/>
      <c r="D40" s="104" t="s">
        <v>13</v>
      </c>
      <c r="E40" s="27">
        <v>22167.8</v>
      </c>
      <c r="F40" s="27">
        <v>0</v>
      </c>
      <c r="G40" s="27">
        <v>4527</v>
      </c>
      <c r="H40" s="27">
        <v>2010.6</v>
      </c>
      <c r="I40" s="27">
        <v>2946</v>
      </c>
      <c r="J40" s="27">
        <v>9876.9</v>
      </c>
      <c r="K40" s="27">
        <v>2876.4009999999998</v>
      </c>
      <c r="L40" s="27">
        <f>L14+L23+L30</f>
        <v>451.97</v>
      </c>
      <c r="M40" s="238"/>
    </row>
    <row r="41" spans="1:15" ht="36.75" hidden="1" customHeight="1" thickBot="1">
      <c r="A41" s="150"/>
      <c r="B41" s="240"/>
      <c r="C41" s="240"/>
      <c r="D41" s="105" t="s">
        <v>14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238"/>
    </row>
    <row r="42" spans="1:15" ht="41.25" customHeight="1">
      <c r="A42" s="144" t="s">
        <v>68</v>
      </c>
      <c r="B42" s="224" t="s">
        <v>94</v>
      </c>
      <c r="C42" s="224" t="s">
        <v>10</v>
      </c>
      <c r="D42" s="106" t="s">
        <v>113</v>
      </c>
      <c r="E42" s="68">
        <f t="shared" ref="E42:E45" si="0">F42+G42+H42+I42+J42+K42+L42</f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238"/>
    </row>
    <row r="43" spans="1:15" ht="38.25" customHeight="1">
      <c r="A43" s="144"/>
      <c r="B43" s="225"/>
      <c r="C43" s="225"/>
      <c r="D43" s="106" t="s">
        <v>12</v>
      </c>
      <c r="E43" s="68">
        <f t="shared" si="0"/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238"/>
    </row>
    <row r="44" spans="1:15" ht="36.75" customHeight="1">
      <c r="A44" s="144"/>
      <c r="B44" s="225"/>
      <c r="C44" s="225"/>
      <c r="D44" s="106" t="s">
        <v>13</v>
      </c>
      <c r="E44" s="68">
        <f t="shared" si="0"/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238"/>
    </row>
    <row r="45" spans="1:15" ht="36" customHeight="1">
      <c r="A45" s="144"/>
      <c r="B45" s="242"/>
      <c r="C45" s="242"/>
      <c r="D45" s="106" t="s">
        <v>14</v>
      </c>
      <c r="E45" s="68">
        <f t="shared" si="0"/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238"/>
      <c r="O45" s="37">
        <f>E42+E43+E44+E45</f>
        <v>0</v>
      </c>
    </row>
    <row r="46" spans="1:15" ht="38.25" customHeight="1" thickBot="1">
      <c r="A46" s="146"/>
      <c r="B46" s="197" t="s">
        <v>114</v>
      </c>
      <c r="C46" s="198"/>
      <c r="D46" s="70" t="s">
        <v>113</v>
      </c>
      <c r="E46" s="68">
        <f>F46+G46+H46+I46+J46+K46+L46</f>
        <v>0</v>
      </c>
      <c r="F46" s="68">
        <f>F12+F21+F27+F42</f>
        <v>0</v>
      </c>
      <c r="G46" s="68">
        <f t="shared" ref="G46:K46" si="1">G12+G21+G27+G42</f>
        <v>0</v>
      </c>
      <c r="H46" s="68">
        <f t="shared" si="1"/>
        <v>0</v>
      </c>
      <c r="I46" s="68">
        <f t="shared" si="1"/>
        <v>0</v>
      </c>
      <c r="J46" s="68">
        <f t="shared" si="1"/>
        <v>0</v>
      </c>
      <c r="K46" s="68">
        <f t="shared" si="1"/>
        <v>0</v>
      </c>
      <c r="L46" s="68">
        <f>L12+L21+L27+L42</f>
        <v>0</v>
      </c>
      <c r="M46" s="238"/>
    </row>
    <row r="47" spans="1:15" ht="41.25" customHeight="1" thickBot="1">
      <c r="A47" s="146"/>
      <c r="B47" s="199"/>
      <c r="C47" s="200"/>
      <c r="D47" s="70" t="s">
        <v>12</v>
      </c>
      <c r="E47" s="107">
        <f t="shared" ref="E47:E49" si="2">F47+G47+H47+I47+J47+K47+L47</f>
        <v>158707.28</v>
      </c>
      <c r="F47" s="78">
        <f>F13+F22+F28+F43</f>
        <v>0</v>
      </c>
      <c r="G47" s="78">
        <f t="shared" ref="G47:L47" si="3">G13+G22+G28+G43</f>
        <v>7659.2</v>
      </c>
      <c r="H47" s="78">
        <f t="shared" si="3"/>
        <v>22425.8</v>
      </c>
      <c r="I47" s="78">
        <f t="shared" si="3"/>
        <v>15561.1</v>
      </c>
      <c r="J47" s="78">
        <f t="shared" si="3"/>
        <v>16814.900000000001</v>
      </c>
      <c r="K47" s="78">
        <f t="shared" si="3"/>
        <v>72518.95</v>
      </c>
      <c r="L47" s="78">
        <f t="shared" si="3"/>
        <v>23727.329999999998</v>
      </c>
      <c r="M47" s="238"/>
    </row>
    <row r="48" spans="1:15" ht="38.25" customHeight="1" thickBot="1">
      <c r="A48" s="146"/>
      <c r="B48" s="199"/>
      <c r="C48" s="200"/>
      <c r="D48" s="70" t="s">
        <v>13</v>
      </c>
      <c r="E48" s="68">
        <f t="shared" si="2"/>
        <v>23066.369000000002</v>
      </c>
      <c r="F48" s="78">
        <f>F14+F23+F30+F44</f>
        <v>33</v>
      </c>
      <c r="G48" s="78">
        <f t="shared" ref="G48:L48" si="4">G14+G23+G30+G44</f>
        <v>4560.6000000000004</v>
      </c>
      <c r="H48" s="78">
        <f t="shared" si="4"/>
        <v>2241.1</v>
      </c>
      <c r="I48" s="78">
        <f t="shared" si="4"/>
        <v>2979.6</v>
      </c>
      <c r="J48" s="78">
        <f t="shared" si="4"/>
        <v>9923.6999999999989</v>
      </c>
      <c r="K48" s="78">
        <f t="shared" si="4"/>
        <v>2876.3989999999999</v>
      </c>
      <c r="L48" s="78">
        <f t="shared" si="4"/>
        <v>451.97</v>
      </c>
      <c r="M48" s="238"/>
    </row>
    <row r="49" spans="1:15" ht="38.25" customHeight="1" thickBot="1">
      <c r="A49" s="146"/>
      <c r="B49" s="199"/>
      <c r="C49" s="200"/>
      <c r="D49" s="70" t="s">
        <v>14</v>
      </c>
      <c r="E49" s="68">
        <f t="shared" si="2"/>
        <v>0</v>
      </c>
      <c r="F49" s="66">
        <f>F15+F24+F31+F45</f>
        <v>0</v>
      </c>
      <c r="G49" s="66">
        <f t="shared" ref="G49:L49" si="5">G15+G24+G31+G45</f>
        <v>0</v>
      </c>
      <c r="H49" s="66">
        <f t="shared" si="5"/>
        <v>0</v>
      </c>
      <c r="I49" s="66">
        <f t="shared" si="5"/>
        <v>0</v>
      </c>
      <c r="J49" s="66">
        <f t="shared" si="5"/>
        <v>0</v>
      </c>
      <c r="K49" s="66">
        <f t="shared" si="5"/>
        <v>0</v>
      </c>
      <c r="L49" s="66">
        <f t="shared" si="5"/>
        <v>0</v>
      </c>
      <c r="M49" s="238"/>
    </row>
    <row r="50" spans="1:15" ht="16.5" customHeight="1">
      <c r="A50" s="146"/>
      <c r="B50" s="201"/>
      <c r="C50" s="202"/>
      <c r="D50" s="105" t="s">
        <v>62</v>
      </c>
      <c r="E50" s="140">
        <f>F50+G50+H50+I50+J50+K50+L50</f>
        <v>181773.64899999998</v>
      </c>
      <c r="F50" s="140">
        <f>F47+F48</f>
        <v>33</v>
      </c>
      <c r="G50" s="140">
        <f t="shared" ref="G50:L50" si="6">G47+G48</f>
        <v>12219.8</v>
      </c>
      <c r="H50" s="140">
        <f t="shared" si="6"/>
        <v>24666.899999999998</v>
      </c>
      <c r="I50" s="140">
        <f t="shared" si="6"/>
        <v>18540.7</v>
      </c>
      <c r="J50" s="140">
        <f t="shared" si="6"/>
        <v>26738.6</v>
      </c>
      <c r="K50" s="140">
        <f t="shared" si="6"/>
        <v>75395.349000000002</v>
      </c>
      <c r="L50" s="140">
        <f t="shared" si="6"/>
        <v>24179.3</v>
      </c>
      <c r="M50" s="108"/>
      <c r="O50" s="116">
        <f>O15+O24+O31+O45</f>
        <v>181773.64900000003</v>
      </c>
    </row>
    <row r="51" spans="1:15" ht="31.5" customHeight="1" thickBot="1">
      <c r="A51" s="53"/>
      <c r="B51" s="193" t="s">
        <v>107</v>
      </c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O51" s="102" t="s">
        <v>19</v>
      </c>
    </row>
    <row r="52" spans="1:15" ht="39.75" customHeight="1" thickBot="1">
      <c r="A52" s="164" t="s">
        <v>30</v>
      </c>
      <c r="B52" s="230" t="s">
        <v>95</v>
      </c>
      <c r="C52" s="230" t="s">
        <v>10</v>
      </c>
      <c r="D52" s="70" t="s">
        <v>113</v>
      </c>
      <c r="E52" s="27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50">
        <v>0</v>
      </c>
      <c r="M52" s="220" t="s">
        <v>77</v>
      </c>
      <c r="O52" s="102"/>
    </row>
    <row r="53" spans="1:15" ht="38.25" customHeight="1" thickBot="1">
      <c r="A53" s="165"/>
      <c r="B53" s="230"/>
      <c r="C53" s="230"/>
      <c r="D53" s="70" t="s">
        <v>12</v>
      </c>
      <c r="E53" s="27">
        <f>F53+G53+H53+I53+J53+K53+L53</f>
        <v>10068.799999999999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2137.1</v>
      </c>
      <c r="L53" s="50">
        <v>7931.7</v>
      </c>
      <c r="M53" s="221"/>
      <c r="O53" s="102"/>
    </row>
    <row r="54" spans="1:15" ht="38.25" customHeight="1" thickBot="1">
      <c r="A54" s="165"/>
      <c r="B54" s="230"/>
      <c r="C54" s="230"/>
      <c r="D54" s="70" t="s">
        <v>13</v>
      </c>
      <c r="E54" s="27">
        <f>F54+G54+H54+I54+J54+K54+L54</f>
        <v>5910.2</v>
      </c>
      <c r="F54" s="26">
        <v>0</v>
      </c>
      <c r="G54" s="26">
        <v>500</v>
      </c>
      <c r="H54" s="26">
        <v>700</v>
      </c>
      <c r="I54" s="26">
        <v>0</v>
      </c>
      <c r="J54" s="26">
        <v>1040</v>
      </c>
      <c r="K54" s="26">
        <v>2062.9</v>
      </c>
      <c r="L54" s="50">
        <v>1607.3</v>
      </c>
      <c r="M54" s="221"/>
      <c r="O54" s="102"/>
    </row>
    <row r="55" spans="1:15" ht="30" customHeight="1" thickBot="1">
      <c r="A55" s="166"/>
      <c r="B55" s="231"/>
      <c r="C55" s="231"/>
      <c r="D55" s="70" t="s">
        <v>14</v>
      </c>
      <c r="E55" s="27">
        <f>F55+G55+H55+I55+J55+K55+L55</f>
        <v>500</v>
      </c>
      <c r="F55" s="26">
        <f>F53+F54</f>
        <v>0</v>
      </c>
      <c r="G55" s="26">
        <f t="shared" ref="G55:I55" si="7">G53+G54</f>
        <v>500</v>
      </c>
      <c r="H55" s="26">
        <v>0</v>
      </c>
      <c r="I55" s="26">
        <f t="shared" si="7"/>
        <v>0</v>
      </c>
      <c r="J55" s="26">
        <v>0</v>
      </c>
      <c r="K55" s="26">
        <v>0</v>
      </c>
      <c r="L55" s="50">
        <v>0</v>
      </c>
      <c r="M55" s="221"/>
      <c r="N55" s="13" t="s">
        <v>19</v>
      </c>
      <c r="O55" s="103">
        <f>E52+E53+E54+E55</f>
        <v>16479</v>
      </c>
    </row>
    <row r="56" spans="1:15" ht="15.75" hidden="1" customHeight="1" thickBot="1">
      <c r="A56" s="20"/>
      <c r="B56" s="70" t="s">
        <v>24</v>
      </c>
      <c r="C56" s="70"/>
      <c r="D56" s="70"/>
      <c r="E56" s="27"/>
      <c r="F56" s="26"/>
      <c r="G56" s="26"/>
      <c r="H56" s="26"/>
      <c r="I56" s="26"/>
      <c r="J56" s="26"/>
      <c r="K56" s="26"/>
      <c r="L56" s="50"/>
      <c r="M56" s="85"/>
      <c r="O56" s="102"/>
    </row>
    <row r="57" spans="1:15" ht="36.75" hidden="1" customHeight="1" thickBot="1">
      <c r="A57" s="249" t="s">
        <v>54</v>
      </c>
      <c r="B57" s="229" t="s">
        <v>32</v>
      </c>
      <c r="C57" s="70"/>
      <c r="D57" s="70" t="s">
        <v>12</v>
      </c>
      <c r="E57" s="27"/>
      <c r="F57" s="26"/>
      <c r="G57" s="26"/>
      <c r="H57" s="26"/>
      <c r="I57" s="26"/>
      <c r="J57" s="26"/>
      <c r="K57" s="26">
        <v>2137.1</v>
      </c>
      <c r="L57" s="50">
        <v>7931.7</v>
      </c>
      <c r="M57" s="85"/>
      <c r="O57" s="102"/>
    </row>
    <row r="58" spans="1:15" ht="36.75" hidden="1" customHeight="1" thickBot="1">
      <c r="A58" s="250"/>
      <c r="B58" s="231"/>
      <c r="C58" s="70"/>
      <c r="D58" s="70" t="s">
        <v>13</v>
      </c>
      <c r="E58" s="27"/>
      <c r="F58" s="26"/>
      <c r="G58" s="26"/>
      <c r="H58" s="26"/>
      <c r="I58" s="26"/>
      <c r="J58" s="26"/>
      <c r="K58" s="26">
        <v>2062.9</v>
      </c>
      <c r="L58" s="50">
        <v>1607.3</v>
      </c>
      <c r="M58" s="85"/>
      <c r="O58" s="102"/>
    </row>
    <row r="59" spans="1:15" ht="39" customHeight="1" thickBot="1">
      <c r="A59" s="164" t="s">
        <v>33</v>
      </c>
      <c r="B59" s="229" t="s">
        <v>96</v>
      </c>
      <c r="C59" s="229" t="s">
        <v>10</v>
      </c>
      <c r="D59" s="70" t="s">
        <v>113</v>
      </c>
      <c r="E59" s="27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50">
        <v>0</v>
      </c>
      <c r="M59" s="221" t="s">
        <v>102</v>
      </c>
      <c r="O59" s="102"/>
    </row>
    <row r="60" spans="1:15" ht="39" customHeight="1" thickBot="1">
      <c r="A60" s="165"/>
      <c r="B60" s="230"/>
      <c r="C60" s="230"/>
      <c r="D60" s="70" t="s">
        <v>12</v>
      </c>
      <c r="E60" s="27">
        <f>F60+G60+H60+I60+J60+K60+L60</f>
        <v>50951.3</v>
      </c>
      <c r="F60" s="26">
        <v>0</v>
      </c>
      <c r="G60" s="26">
        <v>17030.3</v>
      </c>
      <c r="H60" s="26">
        <v>10000</v>
      </c>
      <c r="I60" s="26">
        <v>0</v>
      </c>
      <c r="J60" s="26">
        <v>0</v>
      </c>
      <c r="K60" s="26">
        <v>12921</v>
      </c>
      <c r="L60" s="50">
        <v>11000</v>
      </c>
      <c r="M60" s="221"/>
      <c r="O60" s="102"/>
    </row>
    <row r="61" spans="1:15" ht="41.25" customHeight="1" thickBot="1">
      <c r="A61" s="165"/>
      <c r="B61" s="230"/>
      <c r="C61" s="230"/>
      <c r="D61" s="70" t="s">
        <v>13</v>
      </c>
      <c r="E61" s="27">
        <f>F61+G61+H61+I61+J61+K61+L61</f>
        <v>5431.61</v>
      </c>
      <c r="F61" s="26">
        <v>0</v>
      </c>
      <c r="G61" s="26">
        <v>2656.1</v>
      </c>
      <c r="H61" s="26">
        <v>2584.1</v>
      </c>
      <c r="I61" s="26">
        <v>0</v>
      </c>
      <c r="J61" s="26">
        <v>0</v>
      </c>
      <c r="K61" s="26">
        <v>0</v>
      </c>
      <c r="L61" s="50">
        <v>191.41</v>
      </c>
      <c r="M61" s="221"/>
      <c r="O61" s="102"/>
    </row>
    <row r="62" spans="1:15" ht="38.25" customHeight="1" thickBot="1">
      <c r="A62" s="166"/>
      <c r="B62" s="231"/>
      <c r="C62" s="231"/>
      <c r="D62" s="70" t="s">
        <v>14</v>
      </c>
      <c r="E62" s="27">
        <v>0</v>
      </c>
      <c r="F62" s="26">
        <f>F60+F61</f>
        <v>0</v>
      </c>
      <c r="G62" s="26">
        <v>0</v>
      </c>
      <c r="H62" s="26">
        <v>0</v>
      </c>
      <c r="I62" s="26">
        <f t="shared" ref="I62:J62" si="8">I60+I61</f>
        <v>0</v>
      </c>
      <c r="J62" s="26">
        <f t="shared" si="8"/>
        <v>0</v>
      </c>
      <c r="K62" s="26">
        <v>0</v>
      </c>
      <c r="L62" s="50">
        <v>0</v>
      </c>
      <c r="M62" s="221"/>
      <c r="N62" t="s">
        <v>19</v>
      </c>
      <c r="O62" s="103">
        <f>E59+E60+E61+E62</f>
        <v>56382.91</v>
      </c>
    </row>
    <row r="63" spans="1:15" ht="41.25" customHeight="1" thickBot="1">
      <c r="A63" s="164" t="s">
        <v>35</v>
      </c>
      <c r="B63" s="229" t="s">
        <v>97</v>
      </c>
      <c r="C63" s="229" t="s">
        <v>10</v>
      </c>
      <c r="D63" s="70" t="s">
        <v>11</v>
      </c>
      <c r="E63" s="27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50">
        <v>0</v>
      </c>
      <c r="M63" s="221" t="s">
        <v>78</v>
      </c>
      <c r="O63" s="102"/>
    </row>
    <row r="64" spans="1:15" ht="39" customHeight="1" thickBot="1">
      <c r="A64" s="165"/>
      <c r="B64" s="230"/>
      <c r="C64" s="230"/>
      <c r="D64" s="70" t="s">
        <v>12</v>
      </c>
      <c r="E64" s="27">
        <v>0</v>
      </c>
      <c r="F64" s="26">
        <v>0</v>
      </c>
      <c r="G64" s="26">
        <v>0</v>
      </c>
      <c r="H64" s="26"/>
      <c r="I64" s="26">
        <v>0</v>
      </c>
      <c r="J64" s="26">
        <v>0</v>
      </c>
      <c r="K64" s="26">
        <v>0</v>
      </c>
      <c r="L64" s="50">
        <v>0</v>
      </c>
      <c r="M64" s="221"/>
      <c r="O64" s="102"/>
    </row>
    <row r="65" spans="1:15" ht="41.25" customHeight="1" thickBot="1">
      <c r="A65" s="165"/>
      <c r="B65" s="230"/>
      <c r="C65" s="230"/>
      <c r="D65" s="70" t="s">
        <v>13</v>
      </c>
      <c r="E65" s="27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50">
        <v>0</v>
      </c>
      <c r="M65" s="221"/>
    </row>
    <row r="66" spans="1:15" ht="22.5" customHeight="1">
      <c r="A66" s="165"/>
      <c r="B66" s="230"/>
      <c r="C66" s="230"/>
      <c r="D66" s="229" t="s">
        <v>14</v>
      </c>
      <c r="E66" s="167">
        <v>0</v>
      </c>
      <c r="F66" s="253">
        <v>0</v>
      </c>
      <c r="G66" s="253">
        <v>0</v>
      </c>
      <c r="H66" s="253">
        <v>0</v>
      </c>
      <c r="I66" s="253">
        <v>0</v>
      </c>
      <c r="J66" s="253">
        <v>0</v>
      </c>
      <c r="K66" s="253">
        <v>0</v>
      </c>
      <c r="L66" s="255">
        <v>0</v>
      </c>
      <c r="M66" s="221"/>
      <c r="N66" t="s">
        <v>19</v>
      </c>
      <c r="O66" s="37">
        <f>E63+E64+E65+E66</f>
        <v>0</v>
      </c>
    </row>
    <row r="67" spans="1:15" ht="15.75" thickBot="1">
      <c r="A67" s="165"/>
      <c r="B67" s="230"/>
      <c r="C67" s="230"/>
      <c r="D67" s="230"/>
      <c r="E67" s="169"/>
      <c r="F67" s="257"/>
      <c r="G67" s="257"/>
      <c r="H67" s="257"/>
      <c r="I67" s="257"/>
      <c r="J67" s="257"/>
      <c r="K67" s="257"/>
      <c r="L67" s="258"/>
      <c r="M67" s="221"/>
    </row>
    <row r="68" spans="1:15" ht="38.25" customHeight="1" thickBot="1">
      <c r="A68" s="251" t="s">
        <v>37</v>
      </c>
      <c r="B68" s="252" t="s">
        <v>98</v>
      </c>
      <c r="C68" s="252" t="s">
        <v>10</v>
      </c>
      <c r="D68" s="252" t="s">
        <v>113</v>
      </c>
      <c r="E68" s="259">
        <f>F68+G68+H68+I68+J68+K68+L68</f>
        <v>0</v>
      </c>
      <c r="F68" s="253">
        <v>0</v>
      </c>
      <c r="G68" s="253">
        <v>0</v>
      </c>
      <c r="H68" s="253">
        <v>0</v>
      </c>
      <c r="I68" s="253">
        <v>0</v>
      </c>
      <c r="J68" s="253">
        <v>0</v>
      </c>
      <c r="K68" s="253">
        <v>0</v>
      </c>
      <c r="L68" s="255">
        <v>0</v>
      </c>
      <c r="M68" s="221" t="s">
        <v>79</v>
      </c>
    </row>
    <row r="69" spans="1:15" ht="15.75" hidden="1" customHeight="1" thickBot="1">
      <c r="A69" s="251"/>
      <c r="B69" s="252"/>
      <c r="C69" s="252"/>
      <c r="D69" s="252"/>
      <c r="E69" s="260"/>
      <c r="F69" s="254"/>
      <c r="G69" s="254"/>
      <c r="H69" s="254"/>
      <c r="I69" s="254"/>
      <c r="J69" s="254"/>
      <c r="K69" s="254"/>
      <c r="L69" s="256"/>
      <c r="M69" s="221"/>
    </row>
    <row r="70" spans="1:15" ht="42.75" customHeight="1" thickBot="1">
      <c r="A70" s="251"/>
      <c r="B70" s="252"/>
      <c r="C70" s="252"/>
      <c r="D70" s="106" t="s">
        <v>12</v>
      </c>
      <c r="E70" s="95">
        <f>F70+G70+H70+I70+J70+K70+L70</f>
        <v>329659.09999999998</v>
      </c>
      <c r="F70" s="28">
        <v>0</v>
      </c>
      <c r="G70" s="28">
        <v>55326.3</v>
      </c>
      <c r="H70" s="28">
        <v>66628.7</v>
      </c>
      <c r="I70" s="28">
        <v>42083.3</v>
      </c>
      <c r="J70" s="28">
        <v>81589.8</v>
      </c>
      <c r="K70" s="28">
        <v>37931.599999999999</v>
      </c>
      <c r="L70" s="101">
        <v>46099.4</v>
      </c>
      <c r="M70" s="221"/>
    </row>
    <row r="71" spans="1:15" ht="39" customHeight="1" thickBot="1">
      <c r="A71" s="251"/>
      <c r="B71" s="252"/>
      <c r="C71" s="252"/>
      <c r="D71" s="106" t="s">
        <v>13</v>
      </c>
      <c r="E71" s="95">
        <f>F71+G71+H71+I71+J71+K71+L71</f>
        <v>72544.146999999997</v>
      </c>
      <c r="F71" s="26">
        <v>5944</v>
      </c>
      <c r="G71" s="26">
        <v>8683.9</v>
      </c>
      <c r="H71" s="26">
        <v>8627.6</v>
      </c>
      <c r="I71" s="26">
        <v>8791</v>
      </c>
      <c r="J71" s="26">
        <v>11436.6</v>
      </c>
      <c r="K71" s="26">
        <v>11032.656999999999</v>
      </c>
      <c r="L71" s="50">
        <v>18028.39</v>
      </c>
      <c r="M71" s="221"/>
    </row>
    <row r="72" spans="1:15" ht="37.5" customHeight="1" thickBot="1">
      <c r="A72" s="251"/>
      <c r="B72" s="252"/>
      <c r="C72" s="252"/>
      <c r="D72" s="106" t="s">
        <v>14</v>
      </c>
      <c r="E72" s="27">
        <f>F72+G72+H72+I72+J72+K72+L72</f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50">
        <v>0</v>
      </c>
      <c r="M72" s="221"/>
      <c r="N72" s="13" t="s">
        <v>19</v>
      </c>
      <c r="O72" s="13">
        <f>E68+E70+E71+E72</f>
        <v>402203.24699999997</v>
      </c>
    </row>
    <row r="73" spans="1:15" ht="15.75" hidden="1" customHeight="1" thickBot="1">
      <c r="A73" s="20"/>
      <c r="B73" s="70" t="s">
        <v>24</v>
      </c>
      <c r="C73" s="70"/>
      <c r="D73" s="70"/>
      <c r="E73" s="27"/>
      <c r="F73" s="26"/>
      <c r="G73" s="26"/>
      <c r="H73" s="26"/>
      <c r="I73" s="26"/>
      <c r="J73" s="26"/>
      <c r="K73" s="26"/>
      <c r="L73" s="26"/>
      <c r="M73" s="109"/>
    </row>
    <row r="74" spans="1:15" ht="36.75" hidden="1" customHeight="1" thickBot="1">
      <c r="A74" s="249" t="s">
        <v>55</v>
      </c>
      <c r="B74" s="229" t="s">
        <v>38</v>
      </c>
      <c r="C74" s="229"/>
      <c r="D74" s="70" t="s">
        <v>12</v>
      </c>
      <c r="E74" s="27"/>
      <c r="F74" s="26"/>
      <c r="G74" s="26"/>
      <c r="H74" s="26"/>
      <c r="I74" s="26"/>
      <c r="J74" s="26"/>
      <c r="K74" s="26">
        <v>37931.599999999999</v>
      </c>
      <c r="L74" s="28">
        <v>32309.599999999999</v>
      </c>
      <c r="M74" s="109"/>
    </row>
    <row r="75" spans="1:15" ht="60.75" hidden="1" customHeight="1" thickBot="1">
      <c r="A75" s="250"/>
      <c r="B75" s="231"/>
      <c r="C75" s="231"/>
      <c r="D75" s="70" t="s">
        <v>56</v>
      </c>
      <c r="E75" s="27" t="s">
        <v>19</v>
      </c>
      <c r="F75" s="26"/>
      <c r="G75" s="26"/>
      <c r="H75" s="26"/>
      <c r="I75" s="26"/>
      <c r="J75" s="26"/>
      <c r="K75" s="26">
        <v>259.82299999999998</v>
      </c>
      <c r="L75" s="26"/>
      <c r="M75" s="109"/>
    </row>
    <row r="76" spans="1:15" ht="0.75" hidden="1" customHeight="1" thickBot="1">
      <c r="A76" s="21" t="s">
        <v>58</v>
      </c>
      <c r="B76" s="70" t="s">
        <v>39</v>
      </c>
      <c r="C76" s="70"/>
      <c r="D76" s="70" t="s">
        <v>13</v>
      </c>
      <c r="E76" s="27"/>
      <c r="F76" s="26"/>
      <c r="G76" s="26"/>
      <c r="H76" s="26"/>
      <c r="I76" s="26"/>
      <c r="J76" s="26"/>
      <c r="K76" s="26">
        <v>10772.834000000001</v>
      </c>
      <c r="L76" s="26">
        <v>10956</v>
      </c>
      <c r="M76" s="109"/>
    </row>
    <row r="77" spans="1:15" ht="36.75" hidden="1" customHeight="1" thickBot="1">
      <c r="A77" s="21" t="s">
        <v>57</v>
      </c>
      <c r="B77" s="70" t="s">
        <v>59</v>
      </c>
      <c r="C77" s="70"/>
      <c r="D77" s="70" t="s">
        <v>12</v>
      </c>
      <c r="E77" s="27"/>
      <c r="F77" s="26"/>
      <c r="G77" s="26"/>
      <c r="H77" s="26"/>
      <c r="I77" s="26"/>
      <c r="J77" s="26"/>
      <c r="K77" s="26"/>
      <c r="L77" s="26"/>
      <c r="M77" s="109"/>
    </row>
    <row r="78" spans="1:15" ht="15.75" hidden="1" customHeight="1" thickBot="1">
      <c r="A78" s="20"/>
      <c r="B78" s="70"/>
      <c r="C78" s="70"/>
      <c r="D78" s="70"/>
      <c r="E78" s="27"/>
      <c r="F78" s="26"/>
      <c r="G78" s="26"/>
      <c r="H78" s="26"/>
      <c r="I78" s="26"/>
      <c r="J78" s="26"/>
      <c r="K78" s="26"/>
      <c r="L78" s="26"/>
      <c r="M78" s="109"/>
    </row>
    <row r="79" spans="1:15" ht="36.75" hidden="1" customHeight="1" thickBot="1">
      <c r="A79" s="164" t="s">
        <v>19</v>
      </c>
      <c r="B79" s="239" t="s">
        <v>40</v>
      </c>
      <c r="C79" s="239" t="s">
        <v>19</v>
      </c>
      <c r="D79" s="70" t="s">
        <v>11</v>
      </c>
      <c r="E79" s="27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f>L80+L81</f>
        <v>84858.200000000012</v>
      </c>
      <c r="M79" s="109"/>
    </row>
    <row r="80" spans="1:15" ht="36.75" hidden="1" customHeight="1" thickBot="1">
      <c r="A80" s="165"/>
      <c r="B80" s="240"/>
      <c r="C80" s="240"/>
      <c r="D80" s="70" t="s">
        <v>12</v>
      </c>
      <c r="E80" s="27" t="s">
        <v>19</v>
      </c>
      <c r="F80" s="26" t="s">
        <v>19</v>
      </c>
      <c r="G80" s="26" t="s">
        <v>19</v>
      </c>
      <c r="H80" s="26" t="s">
        <v>19</v>
      </c>
      <c r="I80" s="26" t="s">
        <v>19</v>
      </c>
      <c r="J80" s="26" t="s">
        <v>18</v>
      </c>
      <c r="K80" s="26">
        <v>52989.7</v>
      </c>
      <c r="L80" s="26">
        <f t="shared" ref="L80:L81" si="9">L53+L60+L70</f>
        <v>65031.100000000006</v>
      </c>
      <c r="M80" s="109"/>
    </row>
    <row r="81" spans="1:16" ht="36.75" hidden="1" customHeight="1" thickBot="1">
      <c r="A81" s="165"/>
      <c r="B81" s="240"/>
      <c r="C81" s="240"/>
      <c r="D81" s="70" t="s">
        <v>13</v>
      </c>
      <c r="E81" s="27" t="s">
        <v>19</v>
      </c>
      <c r="F81" s="26" t="s">
        <v>19</v>
      </c>
      <c r="G81" s="26" t="s">
        <v>19</v>
      </c>
      <c r="H81" s="26" t="s">
        <v>19</v>
      </c>
      <c r="I81" s="26" t="s">
        <v>19</v>
      </c>
      <c r="J81" s="26" t="s">
        <v>19</v>
      </c>
      <c r="K81" s="26">
        <v>13095.557000000001</v>
      </c>
      <c r="L81" s="26">
        <f t="shared" si="9"/>
        <v>19827.099999999999</v>
      </c>
      <c r="M81" s="109"/>
    </row>
    <row r="82" spans="1:16" ht="36.75" hidden="1" customHeight="1" thickBot="1">
      <c r="A82" s="166"/>
      <c r="B82" s="241"/>
      <c r="C82" s="241"/>
      <c r="D82" s="70" t="s">
        <v>14</v>
      </c>
      <c r="E82" s="27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12"/>
    </row>
    <row r="83" spans="1:16" ht="0.75" customHeight="1" thickBot="1">
      <c r="A83" s="38"/>
      <c r="B83" s="110" t="s">
        <v>67</v>
      </c>
      <c r="C83" s="110"/>
      <c r="D83" s="111"/>
      <c r="E83" s="92">
        <f>E68+E70+E71+E72</f>
        <v>402203.24699999997</v>
      </c>
      <c r="F83" s="92">
        <f t="shared" ref="F83:L83" si="10">F68+F70+F71+F72</f>
        <v>5944</v>
      </c>
      <c r="G83" s="92">
        <f t="shared" si="10"/>
        <v>64010.200000000004</v>
      </c>
      <c r="H83" s="92">
        <f t="shared" si="10"/>
        <v>75256.3</v>
      </c>
      <c r="I83" s="92">
        <f t="shared" si="10"/>
        <v>50874.3</v>
      </c>
      <c r="J83" s="92">
        <f t="shared" si="10"/>
        <v>93026.400000000009</v>
      </c>
      <c r="K83" s="92">
        <f t="shared" si="10"/>
        <v>48964.256999999998</v>
      </c>
      <c r="L83" s="92">
        <f t="shared" si="10"/>
        <v>64127.79</v>
      </c>
      <c r="M83" s="112"/>
    </row>
    <row r="84" spans="1:16" ht="42" customHeight="1" thickBot="1">
      <c r="A84" s="165"/>
      <c r="B84" s="203" t="s">
        <v>66</v>
      </c>
      <c r="C84" s="204"/>
      <c r="D84" s="113" t="s">
        <v>113</v>
      </c>
      <c r="E84" s="27">
        <f>F84+G84+H84+I84+J84+K84+L84</f>
        <v>0</v>
      </c>
      <c r="F84" s="26">
        <f>F52+F59+F63+F68</f>
        <v>0</v>
      </c>
      <c r="G84" s="26">
        <f t="shared" ref="G84:L84" si="11">G52+G59+G63+G68</f>
        <v>0</v>
      </c>
      <c r="H84" s="26">
        <f t="shared" si="11"/>
        <v>0</v>
      </c>
      <c r="I84" s="26">
        <f t="shared" si="11"/>
        <v>0</v>
      </c>
      <c r="J84" s="26">
        <f t="shared" si="11"/>
        <v>0</v>
      </c>
      <c r="K84" s="26">
        <f t="shared" si="11"/>
        <v>0</v>
      </c>
      <c r="L84" s="26">
        <f t="shared" si="11"/>
        <v>0</v>
      </c>
      <c r="M84" s="112"/>
      <c r="O84">
        <f>F84+G84+H84+I84+J84+K84+L84</f>
        <v>0</v>
      </c>
    </row>
    <row r="85" spans="1:16" ht="39" customHeight="1" thickBot="1">
      <c r="A85" s="165"/>
      <c r="B85" s="203"/>
      <c r="C85" s="204"/>
      <c r="D85" s="106" t="s">
        <v>12</v>
      </c>
      <c r="E85" s="92">
        <f>F85+G85+H85+I85+J85+K85+L85</f>
        <v>390679.19999999995</v>
      </c>
      <c r="F85" s="26">
        <f>F53+F60+F64+F70</f>
        <v>0</v>
      </c>
      <c r="G85" s="26">
        <f t="shared" ref="G85:L85" si="12">G53+G60+G64+G70</f>
        <v>72356.600000000006</v>
      </c>
      <c r="H85" s="26">
        <f t="shared" si="12"/>
        <v>76628.7</v>
      </c>
      <c r="I85" s="26">
        <f t="shared" si="12"/>
        <v>42083.3</v>
      </c>
      <c r="J85" s="26">
        <f t="shared" si="12"/>
        <v>81589.8</v>
      </c>
      <c r="K85" s="26">
        <f t="shared" si="12"/>
        <v>52989.7</v>
      </c>
      <c r="L85" s="26">
        <f t="shared" si="12"/>
        <v>65031.100000000006</v>
      </c>
      <c r="M85" s="112"/>
      <c r="O85">
        <f>F85+G85+H85+I85+J85+K85+L85</f>
        <v>390679.19999999995</v>
      </c>
    </row>
    <row r="86" spans="1:16" ht="36.75" thickBot="1">
      <c r="A86" s="165"/>
      <c r="B86" s="203"/>
      <c r="C86" s="204"/>
      <c r="D86" s="106" t="s">
        <v>13</v>
      </c>
      <c r="E86" s="92">
        <f>F86+G86+H86+I86+J86+K86+L86</f>
        <v>83885.956999999995</v>
      </c>
      <c r="F86" s="26">
        <f>F54+F61+F65+F71</f>
        <v>5944</v>
      </c>
      <c r="G86" s="26">
        <f t="shared" ref="G86:L86" si="13">G54+G61+G65+G71</f>
        <v>11840</v>
      </c>
      <c r="H86" s="26">
        <f t="shared" si="13"/>
        <v>11911.7</v>
      </c>
      <c r="I86" s="26">
        <f t="shared" si="13"/>
        <v>8791</v>
      </c>
      <c r="J86" s="26">
        <f t="shared" si="13"/>
        <v>12476.6</v>
      </c>
      <c r="K86" s="26">
        <f t="shared" si="13"/>
        <v>13095.556999999999</v>
      </c>
      <c r="L86" s="26">
        <f t="shared" si="13"/>
        <v>19827.099999999999</v>
      </c>
      <c r="M86" s="112"/>
      <c r="O86">
        <f>F86+G86+H86+I86+J86+K86+L86</f>
        <v>83885.956999999995</v>
      </c>
    </row>
    <row r="87" spans="1:16" ht="36.75" customHeight="1" thickBot="1">
      <c r="A87" s="165"/>
      <c r="B87" s="203"/>
      <c r="C87" s="204"/>
      <c r="D87" s="106" t="s">
        <v>14</v>
      </c>
      <c r="E87" s="92">
        <f>F87+G87+H87+I87+J87+K87+L87</f>
        <v>500</v>
      </c>
      <c r="F87" s="26">
        <f>F55+F62+F66+F72</f>
        <v>0</v>
      </c>
      <c r="G87" s="26">
        <f t="shared" ref="G87:L87" si="14">G55+G62+G66+G72</f>
        <v>500</v>
      </c>
      <c r="H87" s="26">
        <f t="shared" si="14"/>
        <v>0</v>
      </c>
      <c r="I87" s="26">
        <f t="shared" si="14"/>
        <v>0</v>
      </c>
      <c r="J87" s="26">
        <f t="shared" si="14"/>
        <v>0</v>
      </c>
      <c r="K87" s="26">
        <f t="shared" si="14"/>
        <v>0</v>
      </c>
      <c r="L87" s="26">
        <f t="shared" si="14"/>
        <v>0</v>
      </c>
      <c r="M87" s="112"/>
      <c r="O87">
        <f>F87+G87+H87+I87+J87+K87+L87</f>
        <v>500</v>
      </c>
    </row>
    <row r="88" spans="1:16" ht="20.25" customHeight="1" thickBot="1">
      <c r="A88" s="166"/>
      <c r="B88" s="205"/>
      <c r="C88" s="206"/>
      <c r="D88" s="73" t="s">
        <v>62</v>
      </c>
      <c r="E88" s="92">
        <f>E84+E85+E86+E87</f>
        <v>475065.15699999995</v>
      </c>
      <c r="F88" s="27">
        <f>F84+F85+F86+F87</f>
        <v>5944</v>
      </c>
      <c r="G88" s="27">
        <f t="shared" ref="G88:L88" si="15">G84+G85+G86+G87</f>
        <v>84696.6</v>
      </c>
      <c r="H88" s="27">
        <f t="shared" si="15"/>
        <v>88540.4</v>
      </c>
      <c r="I88" s="27">
        <f t="shared" si="15"/>
        <v>50874.3</v>
      </c>
      <c r="J88" s="27">
        <f t="shared" si="15"/>
        <v>94066.400000000009</v>
      </c>
      <c r="K88" s="27">
        <f t="shared" si="15"/>
        <v>66085.256999999998</v>
      </c>
      <c r="L88" s="27">
        <f t="shared" si="15"/>
        <v>84858.200000000012</v>
      </c>
      <c r="M88" s="112"/>
      <c r="N88" s="64" t="s">
        <v>19</v>
      </c>
      <c r="O88" s="116">
        <f>F88+G88+H88+I88+J88+K88+L88</f>
        <v>475065.15700000001</v>
      </c>
      <c r="P88" s="13" t="s">
        <v>19</v>
      </c>
    </row>
    <row r="89" spans="1:16" ht="51.75" customHeight="1" thickBot="1">
      <c r="A89" s="246"/>
      <c r="B89" s="207" t="s">
        <v>104</v>
      </c>
      <c r="C89" s="208"/>
      <c r="D89" s="104" t="s">
        <v>41</v>
      </c>
      <c r="E89" s="27">
        <f t="shared" ref="E89:F93" si="16">E46+E84</f>
        <v>0</v>
      </c>
      <c r="F89" s="27">
        <f t="shared" si="16"/>
        <v>0</v>
      </c>
      <c r="G89" s="27">
        <f t="shared" ref="G89:L89" si="17">G46+G84</f>
        <v>0</v>
      </c>
      <c r="H89" s="27">
        <f t="shared" si="17"/>
        <v>0</v>
      </c>
      <c r="I89" s="27">
        <f t="shared" si="17"/>
        <v>0</v>
      </c>
      <c r="J89" s="27">
        <f t="shared" si="17"/>
        <v>0</v>
      </c>
      <c r="K89" s="27">
        <f t="shared" si="17"/>
        <v>0</v>
      </c>
      <c r="L89" s="27">
        <f t="shared" si="17"/>
        <v>0</v>
      </c>
      <c r="M89" s="243"/>
      <c r="N89" t="s">
        <v>19</v>
      </c>
      <c r="O89" s="13" t="s">
        <v>19</v>
      </c>
    </row>
    <row r="90" spans="1:16" ht="48" customHeight="1" thickBot="1">
      <c r="A90" s="247"/>
      <c r="B90" s="203"/>
      <c r="C90" s="204"/>
      <c r="D90" s="104" t="s">
        <v>42</v>
      </c>
      <c r="E90" s="27">
        <f t="shared" si="16"/>
        <v>549386.48</v>
      </c>
      <c r="F90" s="27">
        <f t="shared" si="16"/>
        <v>0</v>
      </c>
      <c r="G90" s="27">
        <f t="shared" ref="G90:L90" si="18">G47+G85</f>
        <v>80015.8</v>
      </c>
      <c r="H90" s="27">
        <f t="shared" si="18"/>
        <v>99054.5</v>
      </c>
      <c r="I90" s="27">
        <f t="shared" si="18"/>
        <v>57644.4</v>
      </c>
      <c r="J90" s="27">
        <f t="shared" si="18"/>
        <v>98404.700000000012</v>
      </c>
      <c r="K90" s="27">
        <f t="shared" si="18"/>
        <v>125508.65</v>
      </c>
      <c r="L90" s="27">
        <f t="shared" si="18"/>
        <v>88758.430000000008</v>
      </c>
      <c r="M90" s="244"/>
      <c r="O90" s="13" t="s">
        <v>19</v>
      </c>
    </row>
    <row r="91" spans="1:16" ht="39.75" customHeight="1" thickBot="1">
      <c r="A91" s="247"/>
      <c r="B91" s="203"/>
      <c r="C91" s="204"/>
      <c r="D91" s="104" t="s">
        <v>43</v>
      </c>
      <c r="E91" s="27">
        <f t="shared" si="16"/>
        <v>106952.326</v>
      </c>
      <c r="F91" s="27">
        <f t="shared" si="16"/>
        <v>5977</v>
      </c>
      <c r="G91" s="27">
        <f t="shared" ref="G91:L91" si="19">G48+G86</f>
        <v>16400.599999999999</v>
      </c>
      <c r="H91" s="27">
        <f t="shared" si="19"/>
        <v>14152.800000000001</v>
      </c>
      <c r="I91" s="27">
        <f t="shared" si="19"/>
        <v>11770.6</v>
      </c>
      <c r="J91" s="27">
        <f t="shared" si="19"/>
        <v>22400.3</v>
      </c>
      <c r="K91" s="27">
        <f t="shared" si="19"/>
        <v>15971.955999999998</v>
      </c>
      <c r="L91" s="27">
        <f t="shared" si="19"/>
        <v>20279.07</v>
      </c>
      <c r="M91" s="244"/>
      <c r="O91" s="13" t="s">
        <v>19</v>
      </c>
    </row>
    <row r="92" spans="1:16" ht="48" customHeight="1" thickBot="1">
      <c r="A92" s="247"/>
      <c r="B92" s="203"/>
      <c r="C92" s="204"/>
      <c r="D92" s="104" t="s">
        <v>44</v>
      </c>
      <c r="E92" s="27">
        <f t="shared" si="16"/>
        <v>500</v>
      </c>
      <c r="F92" s="27">
        <f t="shared" si="16"/>
        <v>0</v>
      </c>
      <c r="G92" s="27">
        <f t="shared" ref="G92:L92" si="20">G49+G87</f>
        <v>500</v>
      </c>
      <c r="H92" s="27">
        <f t="shared" si="20"/>
        <v>0</v>
      </c>
      <c r="I92" s="27">
        <f t="shared" si="20"/>
        <v>0</v>
      </c>
      <c r="J92" s="27">
        <f t="shared" si="20"/>
        <v>0</v>
      </c>
      <c r="K92" s="27">
        <f t="shared" si="20"/>
        <v>0</v>
      </c>
      <c r="L92" s="27">
        <f t="shared" si="20"/>
        <v>0</v>
      </c>
      <c r="M92" s="244"/>
      <c r="O92" s="13" t="s">
        <v>19</v>
      </c>
    </row>
    <row r="93" spans="1:16" ht="48.75" customHeight="1" thickBot="1">
      <c r="A93" s="248"/>
      <c r="B93" s="209"/>
      <c r="C93" s="210"/>
      <c r="D93" s="128" t="s">
        <v>45</v>
      </c>
      <c r="E93" s="129">
        <f t="shared" si="16"/>
        <v>656838.80599999987</v>
      </c>
      <c r="F93" s="129">
        <f t="shared" si="16"/>
        <v>5977</v>
      </c>
      <c r="G93" s="129">
        <f t="shared" ref="G93:L93" si="21">G50+G88</f>
        <v>96916.400000000009</v>
      </c>
      <c r="H93" s="129">
        <f t="shared" si="21"/>
        <v>113207.29999999999</v>
      </c>
      <c r="I93" s="129">
        <f t="shared" si="21"/>
        <v>69415</v>
      </c>
      <c r="J93" s="129">
        <f t="shared" si="21"/>
        <v>120805</v>
      </c>
      <c r="K93" s="129">
        <f t="shared" si="21"/>
        <v>141480.606</v>
      </c>
      <c r="L93" s="129">
        <f t="shared" si="21"/>
        <v>109037.50000000001</v>
      </c>
      <c r="M93" s="245"/>
      <c r="O93" s="114">
        <f>F93+G93+H93+I93+J93+K93+L93</f>
        <v>656838.80599999998</v>
      </c>
      <c r="P93" s="114">
        <f>O50+O88</f>
        <v>656838.8060000001</v>
      </c>
    </row>
    <row r="94" spans="1:16" ht="33" customHeight="1">
      <c r="A94" s="275" t="s">
        <v>83</v>
      </c>
      <c r="B94" s="275"/>
      <c r="C94" s="275"/>
      <c r="D94" s="275"/>
      <c r="E94" s="275"/>
      <c r="F94" s="275"/>
      <c r="G94" s="275"/>
      <c r="H94" s="275"/>
      <c r="I94" s="275"/>
      <c r="J94" s="275"/>
      <c r="K94" s="275"/>
      <c r="L94" s="275"/>
      <c r="M94" s="275"/>
    </row>
    <row r="95" spans="1:16">
      <c r="A95" s="261" t="s">
        <v>2</v>
      </c>
      <c r="B95" s="221" t="s">
        <v>65</v>
      </c>
      <c r="C95" s="221" t="s">
        <v>63</v>
      </c>
      <c r="D95" s="221" t="s">
        <v>64</v>
      </c>
      <c r="E95" s="221" t="s">
        <v>3</v>
      </c>
      <c r="F95" s="221"/>
      <c r="G95" s="221"/>
      <c r="H95" s="221"/>
      <c r="I95" s="221"/>
      <c r="J95" s="221"/>
      <c r="K95" s="221"/>
      <c r="L95" s="221"/>
      <c r="M95" s="221" t="s">
        <v>4</v>
      </c>
    </row>
    <row r="96" spans="1:16">
      <c r="A96" s="261"/>
      <c r="B96" s="221"/>
      <c r="C96" s="221"/>
      <c r="D96" s="221"/>
      <c r="E96" s="262" t="s">
        <v>5</v>
      </c>
      <c r="F96" s="221" t="s">
        <v>6</v>
      </c>
      <c r="G96" s="221"/>
      <c r="H96" s="221"/>
      <c r="I96" s="221"/>
      <c r="J96" s="221"/>
      <c r="K96" s="221"/>
      <c r="L96" s="221"/>
      <c r="M96" s="221"/>
    </row>
    <row r="97" spans="1:16">
      <c r="A97" s="261"/>
      <c r="B97" s="221"/>
      <c r="C97" s="221"/>
      <c r="D97" s="221"/>
      <c r="E97" s="262"/>
      <c r="F97" s="141">
        <v>2024</v>
      </c>
      <c r="G97" s="141">
        <v>2025</v>
      </c>
      <c r="H97" s="141">
        <v>2026</v>
      </c>
      <c r="I97" s="141">
        <v>2027</v>
      </c>
      <c r="J97" s="141">
        <v>2028</v>
      </c>
      <c r="K97" s="141">
        <v>2029</v>
      </c>
      <c r="L97" s="141">
        <v>2030</v>
      </c>
      <c r="M97" s="221"/>
    </row>
    <row r="98" spans="1:16">
      <c r="A98" s="261"/>
      <c r="B98" s="221"/>
      <c r="C98" s="221"/>
      <c r="D98" s="221"/>
      <c r="E98" s="262"/>
      <c r="F98" s="141" t="s">
        <v>7</v>
      </c>
      <c r="G98" s="141" t="s">
        <v>7</v>
      </c>
      <c r="H98" s="141" t="s">
        <v>8</v>
      </c>
      <c r="I98" s="141" t="s">
        <v>8</v>
      </c>
      <c r="J98" s="141" t="s">
        <v>8</v>
      </c>
      <c r="K98" s="141" t="s">
        <v>8</v>
      </c>
      <c r="L98" s="141" t="s">
        <v>8</v>
      </c>
      <c r="M98" s="221"/>
    </row>
    <row r="99" spans="1:16">
      <c r="A99" s="142">
        <v>1</v>
      </c>
      <c r="B99" s="139">
        <v>2</v>
      </c>
      <c r="C99" s="139">
        <v>3</v>
      </c>
      <c r="D99" s="139">
        <v>4</v>
      </c>
      <c r="E99" s="139">
        <v>5</v>
      </c>
      <c r="F99" s="139">
        <v>6</v>
      </c>
      <c r="G99" s="139">
        <v>7</v>
      </c>
      <c r="H99" s="139">
        <v>8</v>
      </c>
      <c r="I99" s="139">
        <v>9</v>
      </c>
      <c r="J99" s="139">
        <v>10</v>
      </c>
      <c r="K99" s="139">
        <v>11</v>
      </c>
      <c r="L99" s="139">
        <v>12</v>
      </c>
      <c r="M99" s="139">
        <v>16</v>
      </c>
    </row>
    <row r="100" spans="1:16" ht="35.25" customHeight="1" thickBot="1">
      <c r="A100" s="126"/>
      <c r="B100" s="194" t="s">
        <v>109</v>
      </c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6"/>
    </row>
    <row r="101" spans="1:16" ht="36">
      <c r="A101" s="263" t="s">
        <v>9</v>
      </c>
      <c r="B101" s="252" t="s">
        <v>100</v>
      </c>
      <c r="C101" s="252" t="s">
        <v>10</v>
      </c>
      <c r="D101" s="106" t="s">
        <v>113</v>
      </c>
      <c r="E101" s="82">
        <f>F101+G101+H101+I101+J101+K101+L101</f>
        <v>0</v>
      </c>
      <c r="F101" s="72">
        <v>0</v>
      </c>
      <c r="G101" s="72">
        <v>0</v>
      </c>
      <c r="H101" s="72">
        <v>0</v>
      </c>
      <c r="I101" s="72">
        <v>0</v>
      </c>
      <c r="J101" s="72">
        <v>0</v>
      </c>
      <c r="K101" s="72">
        <v>0</v>
      </c>
      <c r="L101" s="72">
        <v>0</v>
      </c>
      <c r="M101" s="237" t="s">
        <v>93</v>
      </c>
    </row>
    <row r="102" spans="1:16" ht="36">
      <c r="A102" s="264"/>
      <c r="B102" s="252"/>
      <c r="C102" s="252"/>
      <c r="D102" s="106" t="s">
        <v>12</v>
      </c>
      <c r="E102" s="82">
        <f t="shared" ref="E102:E104" si="22">F102+G102+H102+I102+J102+K102+L102</f>
        <v>20134.300000000003</v>
      </c>
      <c r="F102" s="72">
        <v>1255</v>
      </c>
      <c r="G102" s="72">
        <v>6293.1</v>
      </c>
      <c r="H102" s="72">
        <v>6293.1</v>
      </c>
      <c r="I102" s="72">
        <v>6293.1</v>
      </c>
      <c r="J102" s="72">
        <v>0</v>
      </c>
      <c r="K102" s="72">
        <v>0</v>
      </c>
      <c r="L102" s="72">
        <v>0</v>
      </c>
      <c r="M102" s="238"/>
    </row>
    <row r="103" spans="1:16" ht="36">
      <c r="A103" s="264"/>
      <c r="B103" s="252"/>
      <c r="C103" s="252"/>
      <c r="D103" s="106" t="s">
        <v>13</v>
      </c>
      <c r="E103" s="82">
        <f t="shared" si="22"/>
        <v>75.2</v>
      </c>
      <c r="F103" s="72">
        <v>75.2</v>
      </c>
      <c r="G103" s="72">
        <v>0</v>
      </c>
      <c r="H103" s="72">
        <v>0</v>
      </c>
      <c r="I103" s="72">
        <v>0</v>
      </c>
      <c r="J103" s="72">
        <v>0</v>
      </c>
      <c r="K103" s="72">
        <v>0</v>
      </c>
      <c r="L103" s="72">
        <v>0</v>
      </c>
      <c r="M103" s="238"/>
    </row>
    <row r="104" spans="1:16" ht="48" customHeight="1" thickBot="1">
      <c r="A104" s="265"/>
      <c r="B104" s="252"/>
      <c r="C104" s="252"/>
      <c r="D104" s="106" t="s">
        <v>14</v>
      </c>
      <c r="E104" s="82">
        <f t="shared" si="22"/>
        <v>0</v>
      </c>
      <c r="F104" s="72">
        <v>0</v>
      </c>
      <c r="G104" s="72">
        <v>0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238"/>
      <c r="O104" s="37">
        <f>E101+E102+E103+E104</f>
        <v>20209.500000000004</v>
      </c>
      <c r="P104" s="13" t="s">
        <v>19</v>
      </c>
    </row>
    <row r="105" spans="1:16" ht="15.75" hidden="1" thickBot="1">
      <c r="A105" s="118"/>
      <c r="B105" s="70" t="s">
        <v>15</v>
      </c>
      <c r="C105" s="70"/>
      <c r="D105" s="70"/>
      <c r="E105" s="27"/>
      <c r="F105" s="66"/>
      <c r="G105" s="66"/>
      <c r="H105" s="66"/>
      <c r="I105" s="66"/>
      <c r="J105" s="66"/>
      <c r="K105" s="66"/>
      <c r="L105" s="66"/>
      <c r="M105" s="108"/>
    </row>
    <row r="106" spans="1:16" ht="36.75" hidden="1" thickBot="1">
      <c r="A106" s="119" t="s">
        <v>48</v>
      </c>
      <c r="B106" s="70" t="s">
        <v>16</v>
      </c>
      <c r="C106" s="70"/>
      <c r="D106" s="70" t="s">
        <v>12</v>
      </c>
      <c r="E106" s="26">
        <v>0</v>
      </c>
      <c r="F106" s="66">
        <v>0</v>
      </c>
      <c r="G106" s="66">
        <v>0</v>
      </c>
      <c r="H106" s="66">
        <v>0</v>
      </c>
      <c r="I106" s="66">
        <v>0</v>
      </c>
      <c r="J106" s="66">
        <v>0</v>
      </c>
      <c r="K106" s="66">
        <v>34466.97</v>
      </c>
      <c r="L106" s="66">
        <v>0</v>
      </c>
      <c r="M106" s="108"/>
    </row>
    <row r="107" spans="1:16" ht="36.75" hidden="1" thickBot="1">
      <c r="A107" s="120" t="s">
        <v>49</v>
      </c>
      <c r="B107" s="70" t="s">
        <v>17</v>
      </c>
      <c r="C107" s="70" t="s">
        <v>18</v>
      </c>
      <c r="D107" s="70" t="s">
        <v>12</v>
      </c>
      <c r="E107" s="27" t="s">
        <v>19</v>
      </c>
      <c r="F107" s="66">
        <v>0</v>
      </c>
      <c r="G107" s="66" t="s">
        <v>19</v>
      </c>
      <c r="H107" s="66" t="s">
        <v>19</v>
      </c>
      <c r="I107" s="66" t="s">
        <v>19</v>
      </c>
      <c r="J107" s="66" t="s">
        <v>19</v>
      </c>
      <c r="K107" s="66" t="s">
        <v>20</v>
      </c>
      <c r="L107" s="66">
        <v>5654</v>
      </c>
      <c r="M107" s="108"/>
    </row>
    <row r="108" spans="1:16" ht="36.75" hidden="1" thickBot="1">
      <c r="A108" s="120" t="s">
        <v>50</v>
      </c>
      <c r="B108" s="70" t="s">
        <v>21</v>
      </c>
      <c r="C108" s="70"/>
      <c r="D108" s="70" t="s">
        <v>12</v>
      </c>
      <c r="E108" s="27" t="s">
        <v>19</v>
      </c>
      <c r="F108" s="66">
        <v>0</v>
      </c>
      <c r="G108" s="66">
        <v>0</v>
      </c>
      <c r="H108" s="66" t="s">
        <v>19</v>
      </c>
      <c r="I108" s="66">
        <v>0</v>
      </c>
      <c r="J108" s="66">
        <v>0</v>
      </c>
      <c r="K108" s="66" t="s">
        <v>22</v>
      </c>
      <c r="L108" s="66">
        <v>4648</v>
      </c>
      <c r="M108" s="108"/>
    </row>
    <row r="109" spans="1:16" ht="36.75" thickBot="1">
      <c r="A109" s="246" t="s">
        <v>23</v>
      </c>
      <c r="B109" s="229" t="s">
        <v>82</v>
      </c>
      <c r="C109" s="252" t="s">
        <v>10</v>
      </c>
      <c r="D109" s="70" t="s">
        <v>113</v>
      </c>
      <c r="E109" s="79">
        <f t="shared" ref="E109:E111" si="23">F109+G109+H109+I109+J109+K109+L109</f>
        <v>0</v>
      </c>
      <c r="F109" s="71">
        <v>0</v>
      </c>
      <c r="G109" s="71">
        <v>0</v>
      </c>
      <c r="H109" s="71">
        <v>0</v>
      </c>
      <c r="I109" s="71">
        <v>0</v>
      </c>
      <c r="J109" s="71">
        <v>0</v>
      </c>
      <c r="K109" s="71">
        <v>0</v>
      </c>
      <c r="L109" s="71">
        <v>0</v>
      </c>
      <c r="M109" s="108"/>
    </row>
    <row r="110" spans="1:16" ht="36.75" thickBot="1">
      <c r="A110" s="247"/>
      <c r="B110" s="230"/>
      <c r="C110" s="252"/>
      <c r="D110" s="70" t="s">
        <v>12</v>
      </c>
      <c r="E110" s="79">
        <f t="shared" si="23"/>
        <v>0</v>
      </c>
      <c r="F110" s="71">
        <v>0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1">
        <v>0</v>
      </c>
      <c r="M110" s="108"/>
    </row>
    <row r="111" spans="1:16" ht="36.75" thickBot="1">
      <c r="A111" s="247"/>
      <c r="B111" s="230"/>
      <c r="C111" s="252"/>
      <c r="D111" s="70" t="s">
        <v>13</v>
      </c>
      <c r="E111" s="79">
        <f t="shared" si="23"/>
        <v>814</v>
      </c>
      <c r="F111" s="71">
        <v>64</v>
      </c>
      <c r="G111" s="71">
        <v>125</v>
      </c>
      <c r="H111" s="71">
        <v>125</v>
      </c>
      <c r="I111" s="71">
        <v>125</v>
      </c>
      <c r="J111" s="71">
        <v>125</v>
      </c>
      <c r="K111" s="71">
        <v>125</v>
      </c>
      <c r="L111" s="71">
        <v>125</v>
      </c>
      <c r="M111" s="108"/>
    </row>
    <row r="112" spans="1:16" ht="36.75" customHeight="1" thickBot="1">
      <c r="A112" s="248"/>
      <c r="B112" s="231"/>
      <c r="C112" s="252"/>
      <c r="D112" s="70" t="s">
        <v>14</v>
      </c>
      <c r="E112" s="79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71">
        <v>0</v>
      </c>
      <c r="L112" s="71">
        <v>0</v>
      </c>
      <c r="M112" s="108"/>
      <c r="O112" s="13">
        <f>E109+E110+E111+E112</f>
        <v>814</v>
      </c>
      <c r="P112" s="13" t="s">
        <v>19</v>
      </c>
    </row>
    <row r="113" spans="1:16" ht="0.75" customHeight="1" thickBot="1">
      <c r="A113" s="121"/>
      <c r="B113" s="70" t="s">
        <v>24</v>
      </c>
      <c r="C113" s="70"/>
      <c r="D113" s="70"/>
      <c r="E113" s="27"/>
      <c r="F113" s="66"/>
      <c r="G113" s="66"/>
      <c r="H113" s="66"/>
      <c r="I113" s="66"/>
      <c r="J113" s="66"/>
      <c r="K113" s="66"/>
      <c r="L113" s="66"/>
      <c r="M113" s="108"/>
    </row>
    <row r="114" spans="1:16" ht="36.75" hidden="1" thickBot="1">
      <c r="A114" s="122" t="s">
        <v>47</v>
      </c>
      <c r="B114" s="70" t="s">
        <v>25</v>
      </c>
      <c r="C114" s="70"/>
      <c r="D114" s="70" t="s">
        <v>13</v>
      </c>
      <c r="E114" s="27"/>
      <c r="F114" s="66">
        <v>33</v>
      </c>
      <c r="G114" s="66">
        <v>33.6</v>
      </c>
      <c r="H114" s="66">
        <v>33.6</v>
      </c>
      <c r="I114" s="66">
        <v>33.6</v>
      </c>
      <c r="J114" s="66">
        <v>46.8</v>
      </c>
      <c r="K114" s="66">
        <v>49.929000000000002</v>
      </c>
      <c r="L114" s="66">
        <v>80</v>
      </c>
      <c r="M114" s="108"/>
    </row>
    <row r="115" spans="1:16" ht="45" customHeight="1">
      <c r="A115" s="266" t="s">
        <v>26</v>
      </c>
      <c r="B115" s="229" t="s">
        <v>81</v>
      </c>
      <c r="C115" s="229" t="s">
        <v>10</v>
      </c>
      <c r="D115" s="123" t="s">
        <v>113</v>
      </c>
      <c r="E115" s="82">
        <f t="shared" ref="E115:E117" si="24">F115+G115+H115+I115+J115+K115+L115</f>
        <v>0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72">
        <v>0</v>
      </c>
      <c r="L115" s="72">
        <v>0</v>
      </c>
      <c r="M115" s="271"/>
    </row>
    <row r="116" spans="1:16" ht="44.25" customHeight="1">
      <c r="A116" s="267"/>
      <c r="B116" s="230"/>
      <c r="C116" s="269"/>
      <c r="D116" s="106" t="s">
        <v>12</v>
      </c>
      <c r="E116" s="124">
        <f t="shared" si="24"/>
        <v>441982.9</v>
      </c>
      <c r="F116" s="72">
        <v>39222.300000000003</v>
      </c>
      <c r="G116" s="72">
        <v>3898.2</v>
      </c>
      <c r="H116" s="72">
        <v>3898.2</v>
      </c>
      <c r="I116" s="72">
        <v>383269.6</v>
      </c>
      <c r="J116" s="72">
        <v>3898.2</v>
      </c>
      <c r="K116" s="72">
        <v>3898.2</v>
      </c>
      <c r="L116" s="72">
        <v>3898.2</v>
      </c>
      <c r="M116" s="271"/>
    </row>
    <row r="117" spans="1:16" ht="51.75" customHeight="1">
      <c r="A117" s="267"/>
      <c r="B117" s="230"/>
      <c r="C117" s="269"/>
      <c r="D117" s="106" t="s">
        <v>13</v>
      </c>
      <c r="E117" s="124">
        <f t="shared" si="24"/>
        <v>9839.899999999996</v>
      </c>
      <c r="F117" s="72">
        <v>9552.1</v>
      </c>
      <c r="G117" s="72">
        <v>51.3</v>
      </c>
      <c r="H117" s="72">
        <v>47.3</v>
      </c>
      <c r="I117" s="72">
        <v>47.3</v>
      </c>
      <c r="J117" s="72">
        <v>47.3</v>
      </c>
      <c r="K117" s="72">
        <v>47.3</v>
      </c>
      <c r="L117" s="72">
        <v>47.3</v>
      </c>
      <c r="M117" s="271"/>
    </row>
    <row r="118" spans="1:16" ht="66" customHeight="1" thickBot="1">
      <c r="A118" s="268"/>
      <c r="B118" s="231"/>
      <c r="C118" s="270"/>
      <c r="D118" s="106" t="s">
        <v>14</v>
      </c>
      <c r="E118" s="27">
        <v>0</v>
      </c>
      <c r="F118" s="66">
        <v>0</v>
      </c>
      <c r="G118" s="66">
        <v>0</v>
      </c>
      <c r="H118" s="66">
        <v>0</v>
      </c>
      <c r="I118" s="66">
        <v>0</v>
      </c>
      <c r="J118" s="66">
        <v>0</v>
      </c>
      <c r="K118" s="66">
        <v>0</v>
      </c>
      <c r="L118" s="66">
        <v>0</v>
      </c>
      <c r="M118" s="271"/>
      <c r="O118" s="37">
        <f>E115+E116+E117+E118</f>
        <v>451822.80000000005</v>
      </c>
      <c r="P118" s="13" t="s">
        <v>19</v>
      </c>
    </row>
    <row r="119" spans="1:16" ht="0.75" customHeight="1" thickBot="1">
      <c r="A119" s="121"/>
      <c r="B119" s="70" t="s">
        <v>24</v>
      </c>
      <c r="C119" s="70"/>
      <c r="D119" s="70"/>
      <c r="E119" s="27"/>
      <c r="F119" s="26"/>
      <c r="G119" s="26"/>
      <c r="H119" s="26"/>
      <c r="I119" s="26"/>
      <c r="J119" s="26"/>
      <c r="K119" s="26"/>
      <c r="L119" s="26"/>
      <c r="M119" s="108"/>
    </row>
    <row r="120" spans="1:16" ht="36.75" hidden="1" thickBot="1">
      <c r="A120" s="122" t="s">
        <v>53</v>
      </c>
      <c r="B120" s="70" t="s">
        <v>28</v>
      </c>
      <c r="C120" s="70"/>
      <c r="D120" s="70" t="s">
        <v>12</v>
      </c>
      <c r="E120" s="27"/>
      <c r="F120" s="26"/>
      <c r="G120" s="26"/>
      <c r="H120" s="26"/>
      <c r="I120" s="26"/>
      <c r="J120" s="26"/>
      <c r="K120" s="26">
        <v>30000</v>
      </c>
      <c r="L120" s="26"/>
      <c r="M120" s="108"/>
    </row>
    <row r="121" spans="1:16" ht="15.75" hidden="1" thickBot="1">
      <c r="A121" s="122"/>
      <c r="B121" s="70"/>
      <c r="C121" s="70"/>
      <c r="D121" s="70"/>
      <c r="E121" s="27"/>
      <c r="F121" s="26"/>
      <c r="G121" s="26"/>
      <c r="H121" s="26"/>
      <c r="I121" s="26"/>
      <c r="J121" s="26"/>
      <c r="K121" s="26"/>
      <c r="L121" s="26"/>
      <c r="M121" s="108"/>
    </row>
    <row r="122" spans="1:16" ht="36.75" hidden="1" thickBot="1">
      <c r="A122" s="121"/>
      <c r="B122" s="70"/>
      <c r="C122" s="70"/>
      <c r="D122" s="123" t="s">
        <v>13</v>
      </c>
      <c r="E122" s="67"/>
      <c r="F122" s="34"/>
      <c r="G122" s="34"/>
      <c r="H122" s="34"/>
      <c r="I122" s="34"/>
      <c r="J122" s="34"/>
      <c r="K122" s="34" t="s">
        <v>27</v>
      </c>
      <c r="L122" s="34"/>
      <c r="M122" s="108"/>
    </row>
    <row r="123" spans="1:16" ht="36">
      <c r="A123" s="222" t="s">
        <v>68</v>
      </c>
      <c r="B123" s="224" t="s">
        <v>99</v>
      </c>
      <c r="C123" s="226" t="s">
        <v>10</v>
      </c>
      <c r="D123" s="106" t="s">
        <v>113</v>
      </c>
      <c r="E123" s="74">
        <f>F123+G123+H123+I123+J123+K123+L123</f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108"/>
    </row>
    <row r="124" spans="1:16" ht="36">
      <c r="A124" s="222"/>
      <c r="B124" s="225"/>
      <c r="C124" s="226"/>
      <c r="D124" s="106" t="s">
        <v>12</v>
      </c>
      <c r="E124" s="74">
        <f>F124+G124+H124+I124+J124+K124+L124</f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108"/>
    </row>
    <row r="125" spans="1:16" ht="36">
      <c r="A125" s="222"/>
      <c r="B125" s="225"/>
      <c r="C125" s="226"/>
      <c r="D125" s="106" t="s">
        <v>13</v>
      </c>
      <c r="E125" s="74">
        <f>F125+G125+H125+I125+J125+K125+L125</f>
        <v>0</v>
      </c>
      <c r="F125" s="72">
        <v>0</v>
      </c>
      <c r="G125" s="72">
        <v>0</v>
      </c>
      <c r="H125" s="72">
        <v>0</v>
      </c>
      <c r="I125" s="72">
        <v>0</v>
      </c>
      <c r="J125" s="72">
        <v>0</v>
      </c>
      <c r="K125" s="72">
        <v>0</v>
      </c>
      <c r="L125" s="72">
        <v>0</v>
      </c>
      <c r="M125" s="108"/>
    </row>
    <row r="126" spans="1:16" ht="24">
      <c r="A126" s="223"/>
      <c r="B126" s="225"/>
      <c r="C126" s="227"/>
      <c r="D126" s="106" t="s">
        <v>14</v>
      </c>
      <c r="E126" s="74">
        <f>F126+G126+H126+I126+J126+K126+L126</f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108"/>
      <c r="O126" s="37">
        <f>E123+E124+E125+E126</f>
        <v>0</v>
      </c>
      <c r="P126" s="13" t="s">
        <v>19</v>
      </c>
    </row>
    <row r="127" spans="1:16" ht="36">
      <c r="A127" s="222" t="s">
        <v>19</v>
      </c>
      <c r="B127" s="197" t="s">
        <v>29</v>
      </c>
      <c r="C127" s="198"/>
      <c r="D127" s="105" t="s">
        <v>11</v>
      </c>
      <c r="E127" s="80">
        <f t="shared" ref="E127" si="25">F127+G127+H127+I127+J127+K127+L127</f>
        <v>0</v>
      </c>
      <c r="F127" s="80">
        <f>F101+F109+F115+F123</f>
        <v>0</v>
      </c>
      <c r="G127" s="80">
        <f t="shared" ref="G127:L127" si="26">G101+G109+G115+G123</f>
        <v>0</v>
      </c>
      <c r="H127" s="80">
        <f t="shared" si="26"/>
        <v>0</v>
      </c>
      <c r="I127" s="80">
        <f t="shared" si="26"/>
        <v>0</v>
      </c>
      <c r="J127" s="80">
        <f t="shared" si="26"/>
        <v>0</v>
      </c>
      <c r="K127" s="80">
        <f t="shared" si="26"/>
        <v>0</v>
      </c>
      <c r="L127" s="80">
        <f t="shared" si="26"/>
        <v>0</v>
      </c>
      <c r="M127" s="108"/>
      <c r="O127" s="13">
        <f>E101+E109+E115+E123</f>
        <v>0</v>
      </c>
    </row>
    <row r="128" spans="1:16" ht="38.25" customHeight="1">
      <c r="A128" s="222"/>
      <c r="B128" s="199"/>
      <c r="C128" s="200"/>
      <c r="D128" s="73" t="s">
        <v>12</v>
      </c>
      <c r="E128" s="87">
        <f>F128+G128+H128+I128+J128+K128+L128</f>
        <v>462117.2</v>
      </c>
      <c r="F128" s="87">
        <f>F102+F110+F116+F124</f>
        <v>40477.300000000003</v>
      </c>
      <c r="G128" s="87">
        <f t="shared" ref="G128:L128" si="27">G102+G110+G116+G124</f>
        <v>10191.299999999999</v>
      </c>
      <c r="H128" s="87">
        <f t="shared" si="27"/>
        <v>10191.299999999999</v>
      </c>
      <c r="I128" s="93">
        <f t="shared" si="27"/>
        <v>389562.69999999995</v>
      </c>
      <c r="J128" s="87">
        <f t="shared" si="27"/>
        <v>3898.2</v>
      </c>
      <c r="K128" s="87">
        <f t="shared" si="27"/>
        <v>3898.2</v>
      </c>
      <c r="L128" s="87">
        <f t="shared" si="27"/>
        <v>3898.2</v>
      </c>
      <c r="M128" s="108"/>
      <c r="O128" s="54">
        <f>E102+E110+E116+E124</f>
        <v>462117.2</v>
      </c>
    </row>
    <row r="129" spans="1:16" ht="36">
      <c r="A129" s="222"/>
      <c r="B129" s="199"/>
      <c r="C129" s="200"/>
      <c r="D129" s="105" t="s">
        <v>13</v>
      </c>
      <c r="E129" s="80">
        <f>F129+G129+H129+I129+J129+K129+L129</f>
        <v>10729.099999999997</v>
      </c>
      <c r="F129" s="80">
        <f>F103+F111+F117+F125</f>
        <v>9691.3000000000011</v>
      </c>
      <c r="G129" s="80">
        <f t="shared" ref="G129:L129" si="28">G103+G111+G117+G125</f>
        <v>176.3</v>
      </c>
      <c r="H129" s="80">
        <f t="shared" si="28"/>
        <v>172.3</v>
      </c>
      <c r="I129" s="80">
        <f t="shared" si="28"/>
        <v>172.3</v>
      </c>
      <c r="J129" s="80">
        <f t="shared" si="28"/>
        <v>172.3</v>
      </c>
      <c r="K129" s="80">
        <f t="shared" si="28"/>
        <v>172.3</v>
      </c>
      <c r="L129" s="80">
        <f t="shared" si="28"/>
        <v>172.3</v>
      </c>
      <c r="M129" s="108"/>
      <c r="O129" s="52">
        <f>E103+E111+E117+E125</f>
        <v>10729.099999999997</v>
      </c>
    </row>
    <row r="130" spans="1:16" ht="36">
      <c r="A130" s="222"/>
      <c r="B130" s="201"/>
      <c r="C130" s="202"/>
      <c r="D130" s="130" t="s">
        <v>14</v>
      </c>
      <c r="E130" s="125">
        <f>F130+G130+H130+I130+J130+K130+L130</f>
        <v>0</v>
      </c>
      <c r="F130" s="125">
        <f t="shared" ref="F130:K130" si="29">F104+F112+F118</f>
        <v>0</v>
      </c>
      <c r="G130" s="125">
        <f t="shared" si="29"/>
        <v>0</v>
      </c>
      <c r="H130" s="125">
        <f t="shared" si="29"/>
        <v>0</v>
      </c>
      <c r="I130" s="125">
        <f t="shared" si="29"/>
        <v>0</v>
      </c>
      <c r="J130" s="125">
        <f t="shared" si="29"/>
        <v>0</v>
      </c>
      <c r="K130" s="125">
        <f t="shared" si="29"/>
        <v>0</v>
      </c>
      <c r="L130" s="125">
        <v>0</v>
      </c>
      <c r="M130" s="108"/>
      <c r="O130" s="52">
        <f>E104+E112+E118+E126</f>
        <v>0</v>
      </c>
      <c r="P130" s="13" t="s">
        <v>19</v>
      </c>
    </row>
    <row r="131" spans="1:16">
      <c r="A131" s="132"/>
      <c r="B131" s="211"/>
      <c r="C131" s="212"/>
      <c r="D131" s="131" t="s">
        <v>101</v>
      </c>
      <c r="E131" s="74">
        <f>E127+E128+E129+E130</f>
        <v>472846.3</v>
      </c>
      <c r="F131" s="74">
        <f>F127+F128+F129+F130</f>
        <v>50168.600000000006</v>
      </c>
      <c r="G131" s="74">
        <f>G127+G128+G129+G130</f>
        <v>10367.599999999999</v>
      </c>
      <c r="H131" s="74">
        <f t="shared" ref="H131:L131" si="30">H127+H128+H129+H130</f>
        <v>10363.599999999999</v>
      </c>
      <c r="I131" s="74">
        <f t="shared" si="30"/>
        <v>389734.99999999994</v>
      </c>
      <c r="J131" s="74">
        <f t="shared" si="30"/>
        <v>4070.5</v>
      </c>
      <c r="K131" s="74">
        <f t="shared" si="30"/>
        <v>4070.5</v>
      </c>
      <c r="L131" s="74">
        <f t="shared" si="30"/>
        <v>4070.5</v>
      </c>
      <c r="M131" s="133"/>
      <c r="N131" s="37">
        <f>F131+G131+H131+I131+J131+K131+L131</f>
        <v>472846.29999999993</v>
      </c>
      <c r="O131" s="115">
        <f>O104+O112+O118+O126</f>
        <v>472846.30000000005</v>
      </c>
      <c r="P131" t="s">
        <v>19</v>
      </c>
    </row>
    <row r="132" spans="1:16" ht="33.75" customHeight="1" thickBot="1">
      <c r="A132" s="126"/>
      <c r="B132" s="193" t="s">
        <v>106</v>
      </c>
      <c r="C132" s="193"/>
      <c r="D132" s="193"/>
      <c r="E132" s="193"/>
      <c r="F132" s="193"/>
      <c r="G132" s="193"/>
      <c r="H132" s="193"/>
      <c r="I132" s="193"/>
      <c r="J132" s="193"/>
      <c r="K132" s="193"/>
      <c r="L132" s="193"/>
      <c r="M132" s="193"/>
    </row>
    <row r="133" spans="1:16" ht="36.75" thickBot="1">
      <c r="A133" s="246" t="s">
        <v>30</v>
      </c>
      <c r="B133" s="230" t="s">
        <v>31</v>
      </c>
      <c r="C133" s="230" t="s">
        <v>10</v>
      </c>
      <c r="D133" s="70" t="s">
        <v>11</v>
      </c>
      <c r="E133" s="27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50">
        <v>0</v>
      </c>
      <c r="M133" s="220" t="s">
        <v>77</v>
      </c>
    </row>
    <row r="134" spans="1:16" ht="36.75" thickBot="1">
      <c r="A134" s="247"/>
      <c r="B134" s="230"/>
      <c r="C134" s="230"/>
      <c r="D134" s="70" t="s">
        <v>12</v>
      </c>
      <c r="E134" s="27">
        <f>F134+G134+H134+I134+J134+K134+L134</f>
        <v>35943.599999999999</v>
      </c>
      <c r="F134" s="26">
        <v>8594.1</v>
      </c>
      <c r="G134" s="26">
        <v>8761.4</v>
      </c>
      <c r="H134" s="26">
        <v>9111.7999999999993</v>
      </c>
      <c r="I134" s="26">
        <v>9476.2999999999993</v>
      </c>
      <c r="J134" s="26">
        <v>0</v>
      </c>
      <c r="K134" s="26">
        <v>0</v>
      </c>
      <c r="L134" s="50">
        <v>0</v>
      </c>
      <c r="M134" s="221"/>
    </row>
    <row r="135" spans="1:16" ht="36.75" thickBot="1">
      <c r="A135" s="247"/>
      <c r="B135" s="230"/>
      <c r="C135" s="230"/>
      <c r="D135" s="70" t="s">
        <v>13</v>
      </c>
      <c r="E135" s="27">
        <f>F135+G135+H135+I135+J135+K135+L135</f>
        <v>1870.5</v>
      </c>
      <c r="F135" s="26">
        <v>177.5</v>
      </c>
      <c r="G135" s="26">
        <v>693</v>
      </c>
      <c r="H135" s="26">
        <v>500</v>
      </c>
      <c r="I135" s="26">
        <v>500</v>
      </c>
      <c r="J135" s="26">
        <v>0</v>
      </c>
      <c r="K135" s="26">
        <v>0</v>
      </c>
      <c r="L135" s="50">
        <v>0</v>
      </c>
      <c r="M135" s="221"/>
    </row>
    <row r="136" spans="1:16" ht="24.75" thickBot="1">
      <c r="A136" s="248"/>
      <c r="B136" s="231"/>
      <c r="C136" s="231"/>
      <c r="D136" s="70" t="s">
        <v>14</v>
      </c>
      <c r="E136" s="27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50">
        <v>0</v>
      </c>
      <c r="M136" s="221"/>
      <c r="O136" s="37">
        <f>E133+E134+E135+E136</f>
        <v>37814.1</v>
      </c>
      <c r="P136" s="37" t="s">
        <v>19</v>
      </c>
    </row>
    <row r="137" spans="1:16" ht="0.75" customHeight="1" thickBot="1">
      <c r="A137" s="118"/>
      <c r="B137" s="70" t="s">
        <v>24</v>
      </c>
      <c r="C137" s="70"/>
      <c r="D137" s="70"/>
      <c r="E137" s="27"/>
      <c r="F137" s="26"/>
      <c r="G137" s="26"/>
      <c r="H137" s="26"/>
      <c r="I137" s="26"/>
      <c r="J137" s="26"/>
      <c r="K137" s="26"/>
      <c r="L137" s="26"/>
      <c r="M137" s="85"/>
    </row>
    <row r="138" spans="1:16" ht="36.75" hidden="1" customHeight="1" thickBot="1">
      <c r="A138" s="272" t="s">
        <v>54</v>
      </c>
      <c r="B138" s="229" t="s">
        <v>32</v>
      </c>
      <c r="C138" s="70"/>
      <c r="D138" s="70" t="s">
        <v>12</v>
      </c>
      <c r="E138" s="27"/>
      <c r="F138" s="26"/>
      <c r="G138" s="26"/>
      <c r="H138" s="26"/>
      <c r="I138" s="26"/>
      <c r="J138" s="26"/>
      <c r="K138" s="26">
        <v>2137.1</v>
      </c>
      <c r="L138" s="26">
        <v>7931.7</v>
      </c>
      <c r="M138" s="85"/>
    </row>
    <row r="139" spans="1:16" ht="36.75" hidden="1" customHeight="1" thickBot="1">
      <c r="A139" s="273"/>
      <c r="B139" s="231"/>
      <c r="C139" s="70"/>
      <c r="D139" s="70" t="s">
        <v>13</v>
      </c>
      <c r="E139" s="27"/>
      <c r="F139" s="26"/>
      <c r="G139" s="26"/>
      <c r="H139" s="26"/>
      <c r="I139" s="26"/>
      <c r="J139" s="26"/>
      <c r="K139" s="26">
        <v>2062.9</v>
      </c>
      <c r="L139" s="26">
        <v>1607.3</v>
      </c>
      <c r="M139" s="85"/>
    </row>
    <row r="140" spans="1:16" ht="36.75" thickBot="1">
      <c r="A140" s="246" t="s">
        <v>33</v>
      </c>
      <c r="B140" s="229" t="s">
        <v>34</v>
      </c>
      <c r="C140" s="229" t="s">
        <v>10</v>
      </c>
      <c r="D140" s="70" t="s">
        <v>11</v>
      </c>
      <c r="E140" s="27"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26">
        <v>0</v>
      </c>
      <c r="L140" s="50">
        <v>0</v>
      </c>
      <c r="M140" s="221" t="s">
        <v>102</v>
      </c>
    </row>
    <row r="141" spans="1:16" ht="36.75" thickBot="1">
      <c r="A141" s="247"/>
      <c r="B141" s="230"/>
      <c r="C141" s="230"/>
      <c r="D141" s="70" t="s">
        <v>12</v>
      </c>
      <c r="E141" s="27">
        <f>F141+G141+H141+I141+J141+K141+L141</f>
        <v>11910</v>
      </c>
      <c r="F141" s="26">
        <v>11910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50">
        <v>0</v>
      </c>
      <c r="M141" s="221"/>
    </row>
    <row r="142" spans="1:16" ht="36.75" thickBot="1">
      <c r="A142" s="247"/>
      <c r="B142" s="230"/>
      <c r="C142" s="230"/>
      <c r="D142" s="70" t="s">
        <v>13</v>
      </c>
      <c r="E142" s="27">
        <f>F142+G142+H142+I142+J142+K142+L142</f>
        <v>169.1</v>
      </c>
      <c r="F142" s="26">
        <v>169.1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50">
        <v>0</v>
      </c>
      <c r="M142" s="221"/>
    </row>
    <row r="143" spans="1:16" ht="24.75" thickBot="1">
      <c r="A143" s="248"/>
      <c r="B143" s="231"/>
      <c r="C143" s="231"/>
      <c r="D143" s="70" t="s">
        <v>14</v>
      </c>
      <c r="E143" s="27">
        <v>0</v>
      </c>
      <c r="F143" s="26">
        <v>0</v>
      </c>
      <c r="G143" s="26">
        <f t="shared" ref="G143:J143" si="31">G141+G142</f>
        <v>0</v>
      </c>
      <c r="H143" s="26">
        <f t="shared" si="31"/>
        <v>0</v>
      </c>
      <c r="I143" s="26">
        <f t="shared" si="31"/>
        <v>0</v>
      </c>
      <c r="J143" s="26">
        <f t="shared" si="31"/>
        <v>0</v>
      </c>
      <c r="K143" s="26">
        <v>0</v>
      </c>
      <c r="L143" s="50">
        <v>0</v>
      </c>
      <c r="M143" s="221"/>
      <c r="O143" s="37">
        <f>E140+E141+E142+E143</f>
        <v>12079.1</v>
      </c>
      <c r="P143" s="37" t="s">
        <v>19</v>
      </c>
    </row>
    <row r="144" spans="1:16" ht="36.75" thickBot="1">
      <c r="A144" s="246" t="s">
        <v>35</v>
      </c>
      <c r="B144" s="229" t="s">
        <v>36</v>
      </c>
      <c r="C144" s="229" t="s">
        <v>10</v>
      </c>
      <c r="D144" s="70" t="s">
        <v>11</v>
      </c>
      <c r="E144" s="27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50">
        <v>0</v>
      </c>
      <c r="M144" s="221" t="s">
        <v>78</v>
      </c>
    </row>
    <row r="145" spans="1:16" ht="36.75" thickBot="1">
      <c r="A145" s="247"/>
      <c r="B145" s="230"/>
      <c r="C145" s="230"/>
      <c r="D145" s="70" t="s">
        <v>12</v>
      </c>
      <c r="E145" s="27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50">
        <v>0</v>
      </c>
      <c r="M145" s="221"/>
    </row>
    <row r="146" spans="1:16" ht="36.75" thickBot="1">
      <c r="A146" s="247"/>
      <c r="B146" s="230"/>
      <c r="C146" s="230"/>
      <c r="D146" s="70" t="s">
        <v>13</v>
      </c>
      <c r="E146" s="27"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50">
        <v>0</v>
      </c>
      <c r="M146" s="221"/>
    </row>
    <row r="147" spans="1:16">
      <c r="A147" s="247"/>
      <c r="B147" s="230"/>
      <c r="C147" s="230"/>
      <c r="D147" s="229" t="s">
        <v>14</v>
      </c>
      <c r="E147" s="167">
        <v>0</v>
      </c>
      <c r="F147" s="253">
        <v>0</v>
      </c>
      <c r="G147" s="253">
        <v>0</v>
      </c>
      <c r="H147" s="253">
        <v>0</v>
      </c>
      <c r="I147" s="253">
        <v>0</v>
      </c>
      <c r="J147" s="253">
        <v>0</v>
      </c>
      <c r="K147" s="253">
        <v>0</v>
      </c>
      <c r="L147" s="255">
        <v>0</v>
      </c>
      <c r="M147" s="221"/>
    </row>
    <row r="148" spans="1:16" ht="21.75" customHeight="1" thickBot="1">
      <c r="A148" s="247"/>
      <c r="B148" s="230"/>
      <c r="C148" s="230"/>
      <c r="D148" s="230"/>
      <c r="E148" s="169"/>
      <c r="F148" s="257"/>
      <c r="G148" s="257"/>
      <c r="H148" s="257"/>
      <c r="I148" s="257"/>
      <c r="J148" s="257"/>
      <c r="K148" s="257"/>
      <c r="L148" s="258"/>
      <c r="M148" s="221"/>
      <c r="O148" s="37">
        <f>E144+E145+E146+E147</f>
        <v>0</v>
      </c>
      <c r="P148" s="37" t="s">
        <v>19</v>
      </c>
    </row>
    <row r="149" spans="1:16">
      <c r="A149" s="261" t="s">
        <v>37</v>
      </c>
      <c r="B149" s="252" t="s">
        <v>60</v>
      </c>
      <c r="C149" s="276" t="s">
        <v>10</v>
      </c>
      <c r="D149" s="252" t="s">
        <v>11</v>
      </c>
      <c r="E149" s="259">
        <f>F149+G149+H149+I149+J149+K149+L149</f>
        <v>64237.3</v>
      </c>
      <c r="F149" s="253">
        <v>64237.3</v>
      </c>
      <c r="G149" s="253">
        <v>0</v>
      </c>
      <c r="H149" s="253">
        <v>0</v>
      </c>
      <c r="I149" s="253">
        <v>0</v>
      </c>
      <c r="J149" s="253">
        <v>0</v>
      </c>
      <c r="K149" s="253">
        <v>0</v>
      </c>
      <c r="L149" s="255">
        <v>0</v>
      </c>
      <c r="M149" s="221" t="s">
        <v>79</v>
      </c>
    </row>
    <row r="150" spans="1:16" ht="21.75" customHeight="1" thickBot="1">
      <c r="A150" s="261"/>
      <c r="B150" s="252"/>
      <c r="C150" s="276"/>
      <c r="D150" s="252"/>
      <c r="E150" s="260"/>
      <c r="F150" s="254"/>
      <c r="G150" s="254"/>
      <c r="H150" s="254"/>
      <c r="I150" s="254"/>
      <c r="J150" s="254"/>
      <c r="K150" s="254"/>
      <c r="L150" s="256"/>
      <c r="M150" s="221"/>
    </row>
    <row r="151" spans="1:16" ht="36.75" thickBot="1">
      <c r="A151" s="261"/>
      <c r="B151" s="252"/>
      <c r="C151" s="276"/>
      <c r="D151" s="106" t="s">
        <v>12</v>
      </c>
      <c r="E151" s="95">
        <f>F151+G151+H151+I151+J151+K151+L151</f>
        <v>203915.4</v>
      </c>
      <c r="F151" s="28">
        <v>54959.1</v>
      </c>
      <c r="G151" s="28">
        <v>49652.1</v>
      </c>
      <c r="H151" s="28">
        <v>49652.1</v>
      </c>
      <c r="I151" s="28">
        <v>49652.1</v>
      </c>
      <c r="J151" s="28">
        <v>0</v>
      </c>
      <c r="K151" s="28">
        <v>0</v>
      </c>
      <c r="L151" s="101">
        <v>0</v>
      </c>
      <c r="M151" s="221"/>
    </row>
    <row r="152" spans="1:16" ht="36.75" thickBot="1">
      <c r="A152" s="261"/>
      <c r="B152" s="252"/>
      <c r="C152" s="276"/>
      <c r="D152" s="106" t="s">
        <v>13</v>
      </c>
      <c r="E152" s="95">
        <f>F152+G152+H152+I152+J152+K152+L152</f>
        <v>131584.1</v>
      </c>
      <c r="F152" s="26">
        <v>18331.099999999999</v>
      </c>
      <c r="G152" s="26">
        <v>15665</v>
      </c>
      <c r="H152" s="26">
        <v>16076</v>
      </c>
      <c r="I152" s="26">
        <v>20378</v>
      </c>
      <c r="J152" s="26">
        <v>20378</v>
      </c>
      <c r="K152" s="26">
        <v>20378</v>
      </c>
      <c r="L152" s="50">
        <v>20378</v>
      </c>
      <c r="M152" s="221"/>
    </row>
    <row r="153" spans="1:16" ht="24.75" thickBot="1">
      <c r="A153" s="261"/>
      <c r="B153" s="252"/>
      <c r="C153" s="276"/>
      <c r="D153" s="106" t="s">
        <v>14</v>
      </c>
      <c r="E153" s="95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50">
        <v>0</v>
      </c>
      <c r="M153" s="221"/>
      <c r="O153" s="37">
        <f>E149+E151+E152+E153</f>
        <v>399736.80000000005</v>
      </c>
      <c r="P153" s="37" t="s">
        <v>19</v>
      </c>
    </row>
    <row r="154" spans="1:16" ht="0.75" customHeight="1" thickBot="1">
      <c r="A154" s="118"/>
      <c r="B154" s="70" t="s">
        <v>24</v>
      </c>
      <c r="C154" s="70"/>
      <c r="D154" s="70"/>
      <c r="E154" s="27"/>
      <c r="F154" s="26"/>
      <c r="G154" s="26"/>
      <c r="H154" s="26"/>
      <c r="I154" s="26"/>
      <c r="J154" s="26"/>
      <c r="K154" s="26"/>
      <c r="L154" s="26"/>
      <c r="M154" s="109"/>
    </row>
    <row r="155" spans="1:16" ht="36.75" hidden="1" customHeight="1" thickBot="1">
      <c r="A155" s="272" t="s">
        <v>55</v>
      </c>
      <c r="B155" s="229" t="s">
        <v>38</v>
      </c>
      <c r="C155" s="229"/>
      <c r="D155" s="70" t="s">
        <v>12</v>
      </c>
      <c r="E155" s="27"/>
      <c r="F155" s="26"/>
      <c r="G155" s="26"/>
      <c r="H155" s="26"/>
      <c r="I155" s="26"/>
      <c r="J155" s="26"/>
      <c r="K155" s="26">
        <v>37931.599999999999</v>
      </c>
      <c r="L155" s="28">
        <v>32309.599999999999</v>
      </c>
      <c r="M155" s="109"/>
    </row>
    <row r="156" spans="1:16" ht="60.75" hidden="1" customHeight="1" thickBot="1">
      <c r="A156" s="273"/>
      <c r="B156" s="231"/>
      <c r="C156" s="231"/>
      <c r="D156" s="70" t="s">
        <v>56</v>
      </c>
      <c r="E156" s="27" t="s">
        <v>19</v>
      </c>
      <c r="F156" s="26"/>
      <c r="G156" s="26"/>
      <c r="H156" s="26"/>
      <c r="I156" s="26"/>
      <c r="J156" s="26"/>
      <c r="K156" s="26">
        <v>259.82299999999998</v>
      </c>
      <c r="L156" s="26"/>
      <c r="M156" s="109"/>
    </row>
    <row r="157" spans="1:16" ht="36.75" hidden="1" customHeight="1" thickBot="1">
      <c r="A157" s="120" t="s">
        <v>58</v>
      </c>
      <c r="B157" s="70" t="s">
        <v>39</v>
      </c>
      <c r="C157" s="70"/>
      <c r="D157" s="70" t="s">
        <v>13</v>
      </c>
      <c r="E157" s="27"/>
      <c r="F157" s="26"/>
      <c r="G157" s="26"/>
      <c r="H157" s="26"/>
      <c r="I157" s="26"/>
      <c r="J157" s="26"/>
      <c r="K157" s="26">
        <v>10772.834000000001</v>
      </c>
      <c r="L157" s="26">
        <v>10956</v>
      </c>
      <c r="M157" s="109"/>
    </row>
    <row r="158" spans="1:16" ht="36.75" hidden="1" customHeight="1" thickBot="1">
      <c r="A158" s="120" t="s">
        <v>57</v>
      </c>
      <c r="B158" s="70" t="s">
        <v>59</v>
      </c>
      <c r="C158" s="70"/>
      <c r="D158" s="70" t="s">
        <v>12</v>
      </c>
      <c r="E158" s="27"/>
      <c r="F158" s="26"/>
      <c r="G158" s="26"/>
      <c r="H158" s="26"/>
      <c r="I158" s="26"/>
      <c r="J158" s="26"/>
      <c r="K158" s="26"/>
      <c r="L158" s="26"/>
      <c r="M158" s="109"/>
    </row>
    <row r="159" spans="1:16" ht="15.75" hidden="1" customHeight="1" thickBot="1">
      <c r="A159" s="118"/>
      <c r="B159" s="70"/>
      <c r="C159" s="70"/>
      <c r="D159" s="70"/>
      <c r="E159" s="27"/>
      <c r="F159" s="26"/>
      <c r="G159" s="26"/>
      <c r="H159" s="26"/>
      <c r="I159" s="26"/>
      <c r="J159" s="26"/>
      <c r="K159" s="26"/>
      <c r="L159" s="26"/>
      <c r="M159" s="109"/>
    </row>
    <row r="160" spans="1:16" ht="36.75" thickBot="1">
      <c r="A160" s="246" t="s">
        <v>19</v>
      </c>
      <c r="B160" s="207" t="s">
        <v>40</v>
      </c>
      <c r="C160" s="208"/>
      <c r="D160" s="70" t="s">
        <v>11</v>
      </c>
      <c r="E160" s="27">
        <f>E133+E140+E144+E149</f>
        <v>64237.3</v>
      </c>
      <c r="F160" s="26">
        <f>F149+F144+F140+F133</f>
        <v>64237.3</v>
      </c>
      <c r="G160" s="26">
        <f>G133+G140+G144+G149</f>
        <v>0</v>
      </c>
      <c r="H160" s="26">
        <f t="shared" ref="H160:K160" si="32">H133+H140+H144+H149</f>
        <v>0</v>
      </c>
      <c r="I160" s="26">
        <f t="shared" si="32"/>
        <v>0</v>
      </c>
      <c r="J160" s="26">
        <f t="shared" si="32"/>
        <v>0</v>
      </c>
      <c r="K160" s="26">
        <f t="shared" si="32"/>
        <v>0</v>
      </c>
      <c r="L160" s="26">
        <v>0</v>
      </c>
      <c r="M160" s="109"/>
    </row>
    <row r="161" spans="1:16" ht="36.75" thickBot="1">
      <c r="A161" s="247"/>
      <c r="B161" s="203"/>
      <c r="C161" s="204"/>
      <c r="D161" s="70" t="s">
        <v>12</v>
      </c>
      <c r="E161" s="27">
        <f>E151+E145+E141+E134</f>
        <v>251769</v>
      </c>
      <c r="F161" s="26">
        <f>F151+F145+F141+F134</f>
        <v>75463.200000000012</v>
      </c>
      <c r="G161" s="26">
        <f t="shared" ref="G161:L162" si="33">G151+G145+G141+G134</f>
        <v>58413.5</v>
      </c>
      <c r="H161" s="26">
        <f t="shared" si="33"/>
        <v>58763.899999999994</v>
      </c>
      <c r="I161" s="26">
        <f t="shared" si="33"/>
        <v>59128.399999999994</v>
      </c>
      <c r="J161" s="26">
        <f t="shared" si="33"/>
        <v>0</v>
      </c>
      <c r="K161" s="26">
        <f t="shared" si="33"/>
        <v>0</v>
      </c>
      <c r="L161" s="26">
        <f t="shared" si="33"/>
        <v>0</v>
      </c>
      <c r="M161" s="109"/>
    </row>
    <row r="162" spans="1:16" ht="36.75" thickBot="1">
      <c r="A162" s="247"/>
      <c r="B162" s="203"/>
      <c r="C162" s="204"/>
      <c r="D162" s="70" t="s">
        <v>13</v>
      </c>
      <c r="E162" s="27">
        <f>E152+E146+E142+E135</f>
        <v>133623.70000000001</v>
      </c>
      <c r="F162" s="26">
        <f>F152+F146+F142+F135</f>
        <v>18677.699999999997</v>
      </c>
      <c r="G162" s="26">
        <f t="shared" si="33"/>
        <v>16358</v>
      </c>
      <c r="H162" s="26">
        <f t="shared" si="33"/>
        <v>16576</v>
      </c>
      <c r="I162" s="26">
        <f t="shared" si="33"/>
        <v>20878</v>
      </c>
      <c r="J162" s="26">
        <f t="shared" si="33"/>
        <v>20378</v>
      </c>
      <c r="K162" s="26">
        <f t="shared" si="33"/>
        <v>20378</v>
      </c>
      <c r="L162" s="26">
        <f t="shared" si="33"/>
        <v>20378</v>
      </c>
      <c r="M162" s="109"/>
    </row>
    <row r="163" spans="1:16" ht="24.75" thickBot="1">
      <c r="A163" s="248"/>
      <c r="B163" s="205"/>
      <c r="C163" s="206"/>
      <c r="D163" s="70" t="s">
        <v>14</v>
      </c>
      <c r="E163" s="27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12"/>
      <c r="P163" s="37" t="s">
        <v>19</v>
      </c>
    </row>
    <row r="164" spans="1:16" ht="15.75" thickBot="1">
      <c r="A164" s="127"/>
      <c r="B164" s="218"/>
      <c r="C164" s="219"/>
      <c r="D164" s="104" t="s">
        <v>101</v>
      </c>
      <c r="E164" s="27">
        <f>E160+E161+E162+E163</f>
        <v>449630</v>
      </c>
      <c r="F164" s="27">
        <f>F160+F161+F162+F163</f>
        <v>158378.20000000001</v>
      </c>
      <c r="G164" s="27">
        <f t="shared" ref="G164:L164" si="34">G160+G161+G162+G163</f>
        <v>74771.5</v>
      </c>
      <c r="H164" s="27">
        <f t="shared" si="34"/>
        <v>75339.899999999994</v>
      </c>
      <c r="I164" s="27">
        <f t="shared" si="34"/>
        <v>80006.399999999994</v>
      </c>
      <c r="J164" s="27">
        <f t="shared" si="34"/>
        <v>20378</v>
      </c>
      <c r="K164" s="27">
        <f t="shared" si="34"/>
        <v>20378</v>
      </c>
      <c r="L164" s="27">
        <f t="shared" si="34"/>
        <v>20378</v>
      </c>
      <c r="M164" s="109"/>
      <c r="N164" s="37">
        <f>F164+G164+H164+I164+J164+K164+L164</f>
        <v>449630</v>
      </c>
      <c r="O164" s="116">
        <f>O136+O143+O148+O153</f>
        <v>449630.00000000006</v>
      </c>
      <c r="P164" s="37"/>
    </row>
    <row r="165" spans="1:16" ht="48.75" thickBot="1">
      <c r="A165" s="246"/>
      <c r="B165" s="207" t="s">
        <v>103</v>
      </c>
      <c r="C165" s="208"/>
      <c r="D165" s="104" t="s">
        <v>41</v>
      </c>
      <c r="E165" s="27">
        <f>F165+G165+H165+I165+J165+K165+L165</f>
        <v>64237.3</v>
      </c>
      <c r="F165" s="27">
        <f t="shared" ref="F165:L169" si="35">F127+F160</f>
        <v>64237.3</v>
      </c>
      <c r="G165" s="27">
        <f t="shared" si="35"/>
        <v>0</v>
      </c>
      <c r="H165" s="27">
        <f t="shared" si="35"/>
        <v>0</v>
      </c>
      <c r="I165" s="27">
        <f t="shared" si="35"/>
        <v>0</v>
      </c>
      <c r="J165" s="27">
        <f t="shared" si="35"/>
        <v>0</v>
      </c>
      <c r="K165" s="27">
        <f t="shared" si="35"/>
        <v>0</v>
      </c>
      <c r="L165" s="27">
        <f t="shared" si="35"/>
        <v>0</v>
      </c>
      <c r="M165" s="243"/>
    </row>
    <row r="166" spans="1:16" ht="48.75" thickBot="1">
      <c r="A166" s="247"/>
      <c r="B166" s="203"/>
      <c r="C166" s="204"/>
      <c r="D166" s="104" t="s">
        <v>42</v>
      </c>
      <c r="E166" s="27">
        <f>F166+G166+H166+I166+J166+K166+L166</f>
        <v>713886.19999999984</v>
      </c>
      <c r="F166" s="27">
        <f t="shared" si="35"/>
        <v>115940.50000000001</v>
      </c>
      <c r="G166" s="27">
        <f t="shared" si="35"/>
        <v>68604.800000000003</v>
      </c>
      <c r="H166" s="27">
        <f t="shared" si="35"/>
        <v>68955.199999999997</v>
      </c>
      <c r="I166" s="27">
        <f t="shared" si="35"/>
        <v>448691.1</v>
      </c>
      <c r="J166" s="27">
        <f t="shared" si="35"/>
        <v>3898.2</v>
      </c>
      <c r="K166" s="27">
        <f t="shared" si="35"/>
        <v>3898.2</v>
      </c>
      <c r="L166" s="27">
        <f t="shared" si="35"/>
        <v>3898.2</v>
      </c>
      <c r="M166" s="244"/>
    </row>
    <row r="167" spans="1:16" ht="48.75" thickBot="1">
      <c r="A167" s="247"/>
      <c r="B167" s="203"/>
      <c r="C167" s="204"/>
      <c r="D167" s="104" t="s">
        <v>43</v>
      </c>
      <c r="E167" s="27">
        <f>F167+G167+H167+I167+J167+K167+L167</f>
        <v>144352.80000000002</v>
      </c>
      <c r="F167" s="27">
        <f t="shared" si="35"/>
        <v>28369</v>
      </c>
      <c r="G167" s="27">
        <f t="shared" si="35"/>
        <v>16534.3</v>
      </c>
      <c r="H167" s="27">
        <f t="shared" si="35"/>
        <v>16748.3</v>
      </c>
      <c r="I167" s="27">
        <f t="shared" si="35"/>
        <v>21050.3</v>
      </c>
      <c r="J167" s="27">
        <f t="shared" si="35"/>
        <v>20550.3</v>
      </c>
      <c r="K167" s="27">
        <f t="shared" si="35"/>
        <v>20550.3</v>
      </c>
      <c r="L167" s="27">
        <f t="shared" si="35"/>
        <v>20550.3</v>
      </c>
      <c r="M167" s="244"/>
    </row>
    <row r="168" spans="1:16" ht="48.75" thickBot="1">
      <c r="A168" s="247"/>
      <c r="B168" s="203"/>
      <c r="C168" s="204"/>
      <c r="D168" s="104" t="s">
        <v>44</v>
      </c>
      <c r="E168" s="27">
        <f>F168+G168+H168+I168+J168+K168+L168</f>
        <v>0</v>
      </c>
      <c r="F168" s="27">
        <f t="shared" si="35"/>
        <v>0</v>
      </c>
      <c r="G168" s="27">
        <f t="shared" si="35"/>
        <v>0</v>
      </c>
      <c r="H168" s="27">
        <f t="shared" si="35"/>
        <v>0</v>
      </c>
      <c r="I168" s="27">
        <f t="shared" si="35"/>
        <v>0</v>
      </c>
      <c r="J168" s="27">
        <f t="shared" si="35"/>
        <v>0</v>
      </c>
      <c r="K168" s="27">
        <f t="shared" si="35"/>
        <v>0</v>
      </c>
      <c r="L168" s="27">
        <f t="shared" si="35"/>
        <v>0</v>
      </c>
      <c r="M168" s="244"/>
    </row>
    <row r="169" spans="1:16" ht="48">
      <c r="A169" s="247"/>
      <c r="B169" s="209"/>
      <c r="C169" s="210"/>
      <c r="D169" s="105" t="s">
        <v>45</v>
      </c>
      <c r="E169" s="67">
        <f>F169+G169+H169+I169+J169+K169+L169</f>
        <v>922476.29999999993</v>
      </c>
      <c r="F169" s="67">
        <f t="shared" si="35"/>
        <v>208546.80000000002</v>
      </c>
      <c r="G169" s="67">
        <f t="shared" si="35"/>
        <v>85139.1</v>
      </c>
      <c r="H169" s="67">
        <f t="shared" si="35"/>
        <v>85703.5</v>
      </c>
      <c r="I169" s="67">
        <f t="shared" si="35"/>
        <v>469741.39999999991</v>
      </c>
      <c r="J169" s="67">
        <f t="shared" si="35"/>
        <v>24448.5</v>
      </c>
      <c r="K169" s="67">
        <f t="shared" si="35"/>
        <v>24448.5</v>
      </c>
      <c r="L169" s="67">
        <f t="shared" si="35"/>
        <v>24448.5</v>
      </c>
      <c r="M169" s="244"/>
      <c r="O169" s="114">
        <f>O131+O164</f>
        <v>922476.3</v>
      </c>
    </row>
    <row r="170" spans="1:16" ht="15.75" thickBot="1">
      <c r="A170" s="134"/>
      <c r="B170" s="134"/>
      <c r="C170" s="134"/>
      <c r="D170" s="134" t="s">
        <v>101</v>
      </c>
      <c r="E170" s="135">
        <f>E165+E166+E167+E168</f>
        <v>922476.29999999993</v>
      </c>
      <c r="F170" s="135">
        <f t="shared" ref="F170:L170" si="36">F165+F166+F167+F168</f>
        <v>208546.80000000002</v>
      </c>
      <c r="G170" s="135">
        <f t="shared" si="36"/>
        <v>85139.1</v>
      </c>
      <c r="H170" s="135">
        <f t="shared" si="36"/>
        <v>85703.5</v>
      </c>
      <c r="I170" s="135">
        <f t="shared" si="36"/>
        <v>469741.39999999997</v>
      </c>
      <c r="J170" s="135">
        <f t="shared" si="36"/>
        <v>24448.5</v>
      </c>
      <c r="K170" s="135">
        <f t="shared" si="36"/>
        <v>24448.5</v>
      </c>
      <c r="L170" s="135">
        <f t="shared" si="36"/>
        <v>24448.5</v>
      </c>
      <c r="M170" s="134"/>
    </row>
    <row r="171" spans="1:16" ht="50.25" customHeight="1" thickBot="1">
      <c r="A171" s="187"/>
      <c r="B171" s="213" t="s">
        <v>105</v>
      </c>
      <c r="C171" s="214"/>
      <c r="D171" s="143" t="s">
        <v>41</v>
      </c>
      <c r="E171" s="137">
        <f>F171+G171+H171+I171+J171+K171+L171</f>
        <v>64237.3</v>
      </c>
      <c r="F171" s="137">
        <f t="shared" ref="F171:L175" si="37">F89+F165</f>
        <v>64237.3</v>
      </c>
      <c r="G171" s="137">
        <f t="shared" si="37"/>
        <v>0</v>
      </c>
      <c r="H171" s="137">
        <f t="shared" si="37"/>
        <v>0</v>
      </c>
      <c r="I171" s="137">
        <f t="shared" si="37"/>
        <v>0</v>
      </c>
      <c r="J171" s="137">
        <f t="shared" si="37"/>
        <v>0</v>
      </c>
      <c r="K171" s="137">
        <f t="shared" si="37"/>
        <v>0</v>
      </c>
      <c r="L171" s="138">
        <f t="shared" si="37"/>
        <v>0</v>
      </c>
      <c r="M171" s="190"/>
    </row>
    <row r="172" spans="1:16" ht="48" customHeight="1" thickBot="1">
      <c r="A172" s="188"/>
      <c r="B172" s="203"/>
      <c r="C172" s="215"/>
      <c r="D172" s="73" t="s">
        <v>42</v>
      </c>
      <c r="E172" s="27">
        <f>F172+G172+H172+I172+J172+K172+L172</f>
        <v>1263272.6800000002</v>
      </c>
      <c r="F172" s="27">
        <f t="shared" si="37"/>
        <v>115940.50000000001</v>
      </c>
      <c r="G172" s="27">
        <f t="shared" si="37"/>
        <v>148620.6</v>
      </c>
      <c r="H172" s="27">
        <f t="shared" si="37"/>
        <v>168009.7</v>
      </c>
      <c r="I172" s="27">
        <f t="shared" si="37"/>
        <v>506335.5</v>
      </c>
      <c r="J172" s="27">
        <f t="shared" si="37"/>
        <v>102302.90000000001</v>
      </c>
      <c r="K172" s="27">
        <f t="shared" si="37"/>
        <v>129406.84999999999</v>
      </c>
      <c r="L172" s="27">
        <f t="shared" si="37"/>
        <v>92656.63</v>
      </c>
      <c r="M172" s="191"/>
    </row>
    <row r="173" spans="1:16" ht="52.5" customHeight="1" thickBot="1">
      <c r="A173" s="188"/>
      <c r="B173" s="203"/>
      <c r="C173" s="215"/>
      <c r="D173" s="73" t="s">
        <v>43</v>
      </c>
      <c r="E173" s="27">
        <f>F173+G173+H173+I173+J173+K173+L173</f>
        <v>251305.12599999999</v>
      </c>
      <c r="F173" s="27">
        <f t="shared" si="37"/>
        <v>34346</v>
      </c>
      <c r="G173" s="27">
        <f t="shared" si="37"/>
        <v>32934.899999999994</v>
      </c>
      <c r="H173" s="27">
        <f t="shared" si="37"/>
        <v>30901.1</v>
      </c>
      <c r="I173" s="27">
        <f t="shared" si="37"/>
        <v>32820.9</v>
      </c>
      <c r="J173" s="27">
        <f t="shared" si="37"/>
        <v>42950.6</v>
      </c>
      <c r="K173" s="27">
        <f t="shared" si="37"/>
        <v>36522.255999999994</v>
      </c>
      <c r="L173" s="27">
        <f t="shared" si="37"/>
        <v>40829.369999999995</v>
      </c>
      <c r="M173" s="191"/>
    </row>
    <row r="174" spans="1:16" ht="48" customHeight="1" thickBot="1">
      <c r="A174" s="188"/>
      <c r="B174" s="203"/>
      <c r="C174" s="215"/>
      <c r="D174" s="73" t="s">
        <v>44</v>
      </c>
      <c r="E174" s="27">
        <f>F174+G174+H174+I174+J174+K174+L174</f>
        <v>500</v>
      </c>
      <c r="F174" s="27">
        <f t="shared" si="37"/>
        <v>0</v>
      </c>
      <c r="G174" s="27">
        <f t="shared" si="37"/>
        <v>500</v>
      </c>
      <c r="H174" s="27">
        <f t="shared" si="37"/>
        <v>0</v>
      </c>
      <c r="I174" s="27">
        <f t="shared" si="37"/>
        <v>0</v>
      </c>
      <c r="J174" s="27">
        <f t="shared" si="37"/>
        <v>0</v>
      </c>
      <c r="K174" s="27">
        <f t="shared" si="37"/>
        <v>0</v>
      </c>
      <c r="L174" s="27">
        <f t="shared" si="37"/>
        <v>0</v>
      </c>
      <c r="M174" s="191"/>
    </row>
    <row r="175" spans="1:16" ht="48.75" thickBot="1">
      <c r="A175" s="189"/>
      <c r="B175" s="216"/>
      <c r="C175" s="217"/>
      <c r="D175" s="73" t="s">
        <v>45</v>
      </c>
      <c r="E175" s="136">
        <f>F175+G175+H175+I175+J175+K175+L175</f>
        <v>1579315.1059999999</v>
      </c>
      <c r="F175" s="136">
        <f t="shared" si="37"/>
        <v>214523.80000000002</v>
      </c>
      <c r="G175" s="136">
        <f t="shared" si="37"/>
        <v>182055.5</v>
      </c>
      <c r="H175" s="136">
        <f t="shared" si="37"/>
        <v>198910.8</v>
      </c>
      <c r="I175" s="136">
        <f t="shared" si="37"/>
        <v>539156.39999999991</v>
      </c>
      <c r="J175" s="136">
        <f t="shared" si="37"/>
        <v>145253.5</v>
      </c>
      <c r="K175" s="136">
        <f t="shared" si="37"/>
        <v>165929.106</v>
      </c>
      <c r="L175" s="136">
        <f t="shared" si="37"/>
        <v>133486</v>
      </c>
      <c r="M175" s="192"/>
      <c r="O175" s="13">
        <f>O93+O169</f>
        <v>1579315.1060000001</v>
      </c>
    </row>
    <row r="177" spans="5:13">
      <c r="E177" s="37" t="s">
        <v>19</v>
      </c>
      <c r="F177" s="117" t="s">
        <v>19</v>
      </c>
      <c r="G177" s="117" t="s">
        <v>19</v>
      </c>
      <c r="H177" s="117" t="s">
        <v>19</v>
      </c>
      <c r="I177" s="117" t="s">
        <v>19</v>
      </c>
      <c r="J177" s="117" t="s">
        <v>19</v>
      </c>
      <c r="K177" s="117" t="s">
        <v>19</v>
      </c>
      <c r="L177" s="117" t="s">
        <v>19</v>
      </c>
    </row>
    <row r="178" spans="5:13">
      <c r="E178" s="37" t="s">
        <v>19</v>
      </c>
    </row>
    <row r="180" spans="5:13">
      <c r="M180" t="s">
        <v>19</v>
      </c>
    </row>
  </sheetData>
  <mergeCells count="174">
    <mergeCell ref="A165:A169"/>
    <mergeCell ref="M165:M169"/>
    <mergeCell ref="A5:M5"/>
    <mergeCell ref="A94:M94"/>
    <mergeCell ref="A155:A156"/>
    <mergeCell ref="B155:B156"/>
    <mergeCell ref="C155:C156"/>
    <mergeCell ref="A160:A163"/>
    <mergeCell ref="K147:K148"/>
    <mergeCell ref="L147:L148"/>
    <mergeCell ref="A149:A153"/>
    <mergeCell ref="B149:B153"/>
    <mergeCell ref="C149:C153"/>
    <mergeCell ref="D149:D150"/>
    <mergeCell ref="E149:E150"/>
    <mergeCell ref="F149:F150"/>
    <mergeCell ref="G149:G150"/>
    <mergeCell ref="H149:H150"/>
    <mergeCell ref="I149:I150"/>
    <mergeCell ref="J149:J150"/>
    <mergeCell ref="K149:K150"/>
    <mergeCell ref="L149:L150"/>
    <mergeCell ref="A133:A136"/>
    <mergeCell ref="B133:B136"/>
    <mergeCell ref="C133:C136"/>
    <mergeCell ref="A138:A139"/>
    <mergeCell ref="B138:B139"/>
    <mergeCell ref="A140:A143"/>
    <mergeCell ref="B140:B143"/>
    <mergeCell ref="C140:C143"/>
    <mergeCell ref="A144:A148"/>
    <mergeCell ref="B144:B148"/>
    <mergeCell ref="C144:C148"/>
    <mergeCell ref="D147:D148"/>
    <mergeCell ref="E147:E148"/>
    <mergeCell ref="A109:A112"/>
    <mergeCell ref="B109:B112"/>
    <mergeCell ref="C109:C112"/>
    <mergeCell ref="A115:A118"/>
    <mergeCell ref="B115:B118"/>
    <mergeCell ref="C115:C118"/>
    <mergeCell ref="M115:M118"/>
    <mergeCell ref="F147:F148"/>
    <mergeCell ref="G147:G148"/>
    <mergeCell ref="H147:H148"/>
    <mergeCell ref="I147:I148"/>
    <mergeCell ref="J147:J148"/>
    <mergeCell ref="A127:A130"/>
    <mergeCell ref="A95:A98"/>
    <mergeCell ref="B95:B98"/>
    <mergeCell ref="C95:C98"/>
    <mergeCell ref="D95:D98"/>
    <mergeCell ref="E95:L95"/>
    <mergeCell ref="M95:M98"/>
    <mergeCell ref="E96:E98"/>
    <mergeCell ref="F96:L96"/>
    <mergeCell ref="A101:A104"/>
    <mergeCell ref="B101:B104"/>
    <mergeCell ref="C101:C104"/>
    <mergeCell ref="M101:M104"/>
    <mergeCell ref="C68:C72"/>
    <mergeCell ref="D68:D69"/>
    <mergeCell ref="I68:I69"/>
    <mergeCell ref="J68:J69"/>
    <mergeCell ref="K68:K69"/>
    <mergeCell ref="L68:L69"/>
    <mergeCell ref="K66:K67"/>
    <mergeCell ref="L66:L67"/>
    <mergeCell ref="B52:B55"/>
    <mergeCell ref="C52:C55"/>
    <mergeCell ref="F66:F67"/>
    <mergeCell ref="I66:I67"/>
    <mergeCell ref="J66:J67"/>
    <mergeCell ref="H68:H69"/>
    <mergeCell ref="E68:E69"/>
    <mergeCell ref="F68:F69"/>
    <mergeCell ref="G68:G69"/>
    <mergeCell ref="G66:G67"/>
    <mergeCell ref="H66:H67"/>
    <mergeCell ref="A63:A67"/>
    <mergeCell ref="B63:B67"/>
    <mergeCell ref="C63:C67"/>
    <mergeCell ref="D66:D67"/>
    <mergeCell ref="E66:E67"/>
    <mergeCell ref="A46:A50"/>
    <mergeCell ref="G37:G39"/>
    <mergeCell ref="M89:M93"/>
    <mergeCell ref="A84:A88"/>
    <mergeCell ref="A89:A93"/>
    <mergeCell ref="A74:A75"/>
    <mergeCell ref="B74:B75"/>
    <mergeCell ref="C74:C75"/>
    <mergeCell ref="A79:A82"/>
    <mergeCell ref="B79:B82"/>
    <mergeCell ref="C79:C82"/>
    <mergeCell ref="A52:A55"/>
    <mergeCell ref="A57:A58"/>
    <mergeCell ref="B57:B58"/>
    <mergeCell ref="A59:A62"/>
    <mergeCell ref="B59:B62"/>
    <mergeCell ref="C59:C62"/>
    <mergeCell ref="A68:A72"/>
    <mergeCell ref="B68:B72"/>
    <mergeCell ref="A36:A41"/>
    <mergeCell ref="B36:B41"/>
    <mergeCell ref="C36:C41"/>
    <mergeCell ref="D37:D39"/>
    <mergeCell ref="E37:E39"/>
    <mergeCell ref="F37:F39"/>
    <mergeCell ref="A42:A45"/>
    <mergeCell ref="B42:B45"/>
    <mergeCell ref="C42:C45"/>
    <mergeCell ref="K28:K29"/>
    <mergeCell ref="L28:L29"/>
    <mergeCell ref="D28:D29"/>
    <mergeCell ref="E28:E29"/>
    <mergeCell ref="F28:F29"/>
    <mergeCell ref="G28:G29"/>
    <mergeCell ref="H28:H29"/>
    <mergeCell ref="M12:M49"/>
    <mergeCell ref="K37:K39"/>
    <mergeCell ref="L37:L39"/>
    <mergeCell ref="I28:I29"/>
    <mergeCell ref="H37:H39"/>
    <mergeCell ref="I37:I39"/>
    <mergeCell ref="J37:J39"/>
    <mergeCell ref="C123:C126"/>
    <mergeCell ref="A1:M1"/>
    <mergeCell ref="A2:M2"/>
    <mergeCell ref="A3:M3"/>
    <mergeCell ref="A4:M4"/>
    <mergeCell ref="A6:A9"/>
    <mergeCell ref="B6:B9"/>
    <mergeCell ref="C6:C9"/>
    <mergeCell ref="D6:D9"/>
    <mergeCell ref="E6:L6"/>
    <mergeCell ref="M6:M9"/>
    <mergeCell ref="A21:A24"/>
    <mergeCell ref="B21:B24"/>
    <mergeCell ref="C21:C24"/>
    <mergeCell ref="A27:A31"/>
    <mergeCell ref="B27:B31"/>
    <mergeCell ref="C27:C31"/>
    <mergeCell ref="E7:E9"/>
    <mergeCell ref="F7:L7"/>
    <mergeCell ref="B11:M11"/>
    <mergeCell ref="A12:A15"/>
    <mergeCell ref="B12:B15"/>
    <mergeCell ref="C12:C15"/>
    <mergeCell ref="J28:J29"/>
    <mergeCell ref="A171:A175"/>
    <mergeCell ref="M171:M175"/>
    <mergeCell ref="B51:M51"/>
    <mergeCell ref="B100:M100"/>
    <mergeCell ref="B132:M132"/>
    <mergeCell ref="B46:C50"/>
    <mergeCell ref="B84:C88"/>
    <mergeCell ref="B89:C93"/>
    <mergeCell ref="B127:C130"/>
    <mergeCell ref="B131:C131"/>
    <mergeCell ref="B160:C163"/>
    <mergeCell ref="B165:C169"/>
    <mergeCell ref="B171:C175"/>
    <mergeCell ref="B164:C164"/>
    <mergeCell ref="M133:M136"/>
    <mergeCell ref="M140:M143"/>
    <mergeCell ref="M144:M148"/>
    <mergeCell ref="M59:M62"/>
    <mergeCell ref="M63:M67"/>
    <mergeCell ref="M68:M72"/>
    <mergeCell ref="M149:M153"/>
    <mergeCell ref="M52:M55"/>
    <mergeCell ref="A123:A126"/>
    <mergeCell ref="B123:B126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96"/>
  <sheetViews>
    <sheetView tabSelected="1" topLeftCell="A84" zoomScale="110" zoomScaleNormal="110" workbookViewId="0">
      <selection activeCell="P100" sqref="P100"/>
    </sheetView>
  </sheetViews>
  <sheetFormatPr defaultRowHeight="15"/>
  <cols>
    <col min="1" max="1" width="4.85546875" customWidth="1"/>
    <col min="2" max="2" width="15.7109375" customWidth="1"/>
    <col min="3" max="3" width="9.42578125" customWidth="1"/>
    <col min="4" max="4" width="9.5703125" customWidth="1"/>
    <col min="5" max="6" width="8.5703125" customWidth="1"/>
    <col min="7" max="7" width="7.85546875" customWidth="1"/>
    <col min="8" max="8" width="9.42578125" customWidth="1"/>
    <col min="9" max="10" width="8.140625" customWidth="1"/>
    <col min="11" max="11" width="8.5703125" customWidth="1"/>
    <col min="12" max="12" width="8.140625" customWidth="1"/>
    <col min="13" max="13" width="19.140625" customWidth="1"/>
    <col min="14" max="14" width="10.140625" customWidth="1"/>
    <col min="15" max="15" width="9.42578125" customWidth="1"/>
  </cols>
  <sheetData>
    <row r="1" spans="1:16" ht="15.75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16" ht="15.75">
      <c r="A2" s="180" t="s">
        <v>87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6" ht="36.75" customHeight="1" thickBot="1">
      <c r="A3" s="274" t="s">
        <v>89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</row>
    <row r="4" spans="1:16" ht="48" customHeight="1">
      <c r="A4" s="277" t="s">
        <v>88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</row>
    <row r="5" spans="1:16" ht="33.75" customHeight="1" thickBot="1">
      <c r="A5" s="284" t="s">
        <v>90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</row>
    <row r="6" spans="1:16" ht="24.75" customHeight="1" thickBot="1">
      <c r="A6" s="164" t="s">
        <v>2</v>
      </c>
      <c r="B6" s="162" t="s">
        <v>65</v>
      </c>
      <c r="C6" s="162" t="s">
        <v>63</v>
      </c>
      <c r="D6" s="162" t="s">
        <v>64</v>
      </c>
      <c r="E6" s="154" t="s">
        <v>3</v>
      </c>
      <c r="F6" s="155"/>
      <c r="G6" s="155"/>
      <c r="H6" s="155"/>
      <c r="I6" s="155"/>
      <c r="J6" s="155"/>
      <c r="K6" s="155"/>
      <c r="L6" s="155"/>
      <c r="M6" s="162" t="s">
        <v>4</v>
      </c>
    </row>
    <row r="7" spans="1:16" ht="15.75" thickBot="1">
      <c r="A7" s="165"/>
      <c r="B7" s="163"/>
      <c r="C7" s="163"/>
      <c r="D7" s="163"/>
      <c r="E7" s="177" t="s">
        <v>5</v>
      </c>
      <c r="F7" s="154" t="s">
        <v>6</v>
      </c>
      <c r="G7" s="155"/>
      <c r="H7" s="155"/>
      <c r="I7" s="155"/>
      <c r="J7" s="155"/>
      <c r="K7" s="155"/>
      <c r="L7" s="155"/>
      <c r="M7" s="163"/>
    </row>
    <row r="8" spans="1:16">
      <c r="A8" s="165"/>
      <c r="B8" s="163"/>
      <c r="C8" s="163"/>
      <c r="D8" s="163"/>
      <c r="E8" s="178"/>
      <c r="F8" s="6">
        <v>2017</v>
      </c>
      <c r="G8" s="6">
        <v>2018</v>
      </c>
      <c r="H8" s="6">
        <v>2019</v>
      </c>
      <c r="I8" s="6">
        <v>2020</v>
      </c>
      <c r="J8" s="6">
        <v>2021</v>
      </c>
      <c r="K8" s="6">
        <v>2022</v>
      </c>
      <c r="L8" s="6">
        <v>2023</v>
      </c>
      <c r="M8" s="163"/>
    </row>
    <row r="9" spans="1:16" ht="15.75" thickBot="1">
      <c r="A9" s="166"/>
      <c r="B9" s="173"/>
      <c r="C9" s="173"/>
      <c r="D9" s="173"/>
      <c r="E9" s="179"/>
      <c r="F9" s="8" t="s">
        <v>7</v>
      </c>
      <c r="G9" s="8" t="s">
        <v>7</v>
      </c>
      <c r="H9" s="8" t="s">
        <v>8</v>
      </c>
      <c r="I9" s="8" t="s">
        <v>8</v>
      </c>
      <c r="J9" s="8" t="s">
        <v>8</v>
      </c>
      <c r="K9" s="8" t="s">
        <v>8</v>
      </c>
      <c r="L9" s="8" t="s">
        <v>8</v>
      </c>
      <c r="M9" s="173"/>
    </row>
    <row r="10" spans="1:16" ht="15.75" thickBot="1">
      <c r="A10" s="1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49">
        <v>16</v>
      </c>
    </row>
    <row r="11" spans="1:16" ht="39.75" customHeight="1" thickBot="1">
      <c r="A11" s="164" t="s">
        <v>30</v>
      </c>
      <c r="B11" s="159" t="s">
        <v>31</v>
      </c>
      <c r="C11" s="159" t="s">
        <v>10</v>
      </c>
      <c r="D11" s="12" t="s">
        <v>11</v>
      </c>
      <c r="E11" s="27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186" t="s">
        <v>77</v>
      </c>
      <c r="O11" s="37">
        <f>E11+F11+G11+H11+I11+J11+K11+L11</f>
        <v>0</v>
      </c>
    </row>
    <row r="12" spans="1:16" ht="38.25" customHeight="1" thickBot="1">
      <c r="A12" s="165"/>
      <c r="B12" s="160"/>
      <c r="C12" s="160"/>
      <c r="D12" s="12" t="s">
        <v>12</v>
      </c>
      <c r="E12" s="27">
        <f>F12+G12+H12+I12+J12+K12+L12</f>
        <v>10068.799999999999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2137.1</v>
      </c>
      <c r="L12" s="26">
        <v>7931.7</v>
      </c>
      <c r="M12" s="186"/>
      <c r="N12" s="37">
        <f>K12+L12</f>
        <v>10068.799999999999</v>
      </c>
      <c r="O12" s="37">
        <f>F12+G12+H12+I12+J12+K12+L12</f>
        <v>10068.799999999999</v>
      </c>
      <c r="P12" s="37" t="s">
        <v>19</v>
      </c>
    </row>
    <row r="13" spans="1:16" ht="38.25" customHeight="1" thickBot="1">
      <c r="A13" s="165"/>
      <c r="B13" s="160"/>
      <c r="C13" s="160"/>
      <c r="D13" s="12" t="s">
        <v>13</v>
      </c>
      <c r="E13" s="27">
        <f>F13+G13+H13+I13+J13+K13+L13</f>
        <v>5910.2</v>
      </c>
      <c r="F13" s="26">
        <v>0</v>
      </c>
      <c r="G13" s="26">
        <v>500</v>
      </c>
      <c r="H13" s="26">
        <v>700</v>
      </c>
      <c r="I13" s="26">
        <v>0</v>
      </c>
      <c r="J13" s="26">
        <v>1040</v>
      </c>
      <c r="K13" s="26">
        <v>2062.9</v>
      </c>
      <c r="L13" s="26">
        <v>1607.3</v>
      </c>
      <c r="M13" s="186"/>
      <c r="N13" s="37">
        <f>F13+G13+H13+I13+J13+K13+L13</f>
        <v>5910.2</v>
      </c>
      <c r="O13" s="37">
        <f>F13+G13+H13+I13+J13+K13+L13</f>
        <v>5910.2</v>
      </c>
      <c r="P13" s="37" t="s">
        <v>19</v>
      </c>
    </row>
    <row r="14" spans="1:16" ht="38.25" customHeight="1" thickBot="1">
      <c r="A14" s="166"/>
      <c r="B14" s="161"/>
      <c r="C14" s="161"/>
      <c r="D14" s="12" t="s">
        <v>14</v>
      </c>
      <c r="E14" s="27">
        <f>F14+G14+H14+I14+J14+K14+L14</f>
        <v>500</v>
      </c>
      <c r="F14" s="26">
        <f>F12+F13</f>
        <v>0</v>
      </c>
      <c r="G14" s="26">
        <f t="shared" ref="G14:I14" si="0">G12+G13</f>
        <v>500</v>
      </c>
      <c r="H14" s="26">
        <v>0</v>
      </c>
      <c r="I14" s="26">
        <f t="shared" si="0"/>
        <v>0</v>
      </c>
      <c r="J14" s="26">
        <v>0</v>
      </c>
      <c r="K14" s="26">
        <v>0</v>
      </c>
      <c r="L14" s="26">
        <v>0</v>
      </c>
      <c r="M14" s="186"/>
      <c r="N14" s="37">
        <f>F14+G14+H14+I14+J14+K14+L14</f>
        <v>500</v>
      </c>
      <c r="O14" s="37">
        <f>F14+G14+H14+I14+J14+K14+L14</f>
        <v>500</v>
      </c>
      <c r="P14" s="37">
        <f>O11+O12+O13+O14</f>
        <v>16479</v>
      </c>
    </row>
    <row r="15" spans="1:16" ht="15.75" hidden="1" customHeight="1" thickBot="1">
      <c r="A15" s="1"/>
      <c r="B15" s="10" t="s">
        <v>24</v>
      </c>
      <c r="C15" s="10"/>
      <c r="D15" s="12"/>
      <c r="E15" s="27"/>
      <c r="F15" s="26"/>
      <c r="G15" s="26"/>
      <c r="H15" s="26"/>
      <c r="I15" s="26"/>
      <c r="J15" s="26"/>
      <c r="K15" s="26"/>
      <c r="L15" s="26"/>
      <c r="M15" s="46"/>
      <c r="O15" s="37">
        <f t="shared" ref="O15:O22" si="1">F15+G15+H15+I15+J15+K15+L15</f>
        <v>0</v>
      </c>
    </row>
    <row r="16" spans="1:16" ht="36.75" hidden="1" customHeight="1" thickBot="1">
      <c r="A16" s="249" t="s">
        <v>54</v>
      </c>
      <c r="B16" s="159" t="s">
        <v>32</v>
      </c>
      <c r="C16" s="10"/>
      <c r="D16" s="12" t="s">
        <v>12</v>
      </c>
      <c r="E16" s="27"/>
      <c r="F16" s="26"/>
      <c r="G16" s="26"/>
      <c r="H16" s="26"/>
      <c r="I16" s="26"/>
      <c r="J16" s="26"/>
      <c r="K16" s="26">
        <v>2137.1</v>
      </c>
      <c r="L16" s="26">
        <v>7931.7</v>
      </c>
      <c r="M16" s="46"/>
      <c r="O16" s="37">
        <f t="shared" si="1"/>
        <v>10068.799999999999</v>
      </c>
    </row>
    <row r="17" spans="1:16" ht="36.75" hidden="1" customHeight="1" thickBot="1">
      <c r="A17" s="250"/>
      <c r="B17" s="161"/>
      <c r="C17" s="10"/>
      <c r="D17" s="12" t="s">
        <v>13</v>
      </c>
      <c r="E17" s="27"/>
      <c r="F17" s="26"/>
      <c r="G17" s="26"/>
      <c r="H17" s="26"/>
      <c r="I17" s="26"/>
      <c r="J17" s="26"/>
      <c r="K17" s="26">
        <v>2062.9</v>
      </c>
      <c r="L17" s="26">
        <v>1607.3</v>
      </c>
      <c r="M17" s="46"/>
      <c r="O17" s="37">
        <f t="shared" si="1"/>
        <v>3670.2</v>
      </c>
    </row>
    <row r="18" spans="1:16" ht="39" customHeight="1" thickBot="1">
      <c r="A18" s="164" t="s">
        <v>33</v>
      </c>
      <c r="B18" s="159" t="s">
        <v>34</v>
      </c>
      <c r="C18" s="159" t="s">
        <v>10</v>
      </c>
      <c r="D18" s="12" t="s">
        <v>11</v>
      </c>
      <c r="E18" s="27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186" t="s">
        <v>102</v>
      </c>
      <c r="N18" s="37" t="s">
        <v>19</v>
      </c>
      <c r="O18" s="37">
        <f t="shared" si="1"/>
        <v>0</v>
      </c>
    </row>
    <row r="19" spans="1:16" ht="39" customHeight="1" thickBot="1">
      <c r="A19" s="165"/>
      <c r="B19" s="160"/>
      <c r="C19" s="160"/>
      <c r="D19" s="12" t="s">
        <v>12</v>
      </c>
      <c r="E19" s="27">
        <f>F19+G19+H19+I19+J19+K19+L19</f>
        <v>50951.3</v>
      </c>
      <c r="F19" s="26">
        <v>0</v>
      </c>
      <c r="G19" s="26">
        <v>17030.3</v>
      </c>
      <c r="H19" s="26">
        <v>10000</v>
      </c>
      <c r="I19" s="26">
        <v>0</v>
      </c>
      <c r="J19" s="26">
        <v>0</v>
      </c>
      <c r="K19" s="26">
        <v>12921</v>
      </c>
      <c r="L19" s="26">
        <v>11000</v>
      </c>
      <c r="M19" s="186"/>
      <c r="O19" s="37">
        <f t="shared" si="1"/>
        <v>50951.3</v>
      </c>
      <c r="P19" s="37" t="s">
        <v>19</v>
      </c>
    </row>
    <row r="20" spans="1:16" ht="48" customHeight="1" thickBot="1">
      <c r="A20" s="165"/>
      <c r="B20" s="160"/>
      <c r="C20" s="160"/>
      <c r="D20" s="12" t="s">
        <v>13</v>
      </c>
      <c r="E20" s="27">
        <f>F20+G20+H20+I20+J20+K20+L20</f>
        <v>5431.61</v>
      </c>
      <c r="F20" s="26">
        <v>0</v>
      </c>
      <c r="G20" s="26">
        <v>2656.1</v>
      </c>
      <c r="H20" s="26">
        <v>2584.1</v>
      </c>
      <c r="I20" s="26">
        <v>0</v>
      </c>
      <c r="J20" s="26">
        <v>0</v>
      </c>
      <c r="K20" s="26">
        <v>0</v>
      </c>
      <c r="L20" s="26">
        <v>191.41</v>
      </c>
      <c r="M20" s="186"/>
      <c r="O20" s="37">
        <f t="shared" si="1"/>
        <v>5431.61</v>
      </c>
      <c r="P20" s="37" t="s">
        <v>19</v>
      </c>
    </row>
    <row r="21" spans="1:16" ht="38.25" customHeight="1" thickBot="1">
      <c r="A21" s="166"/>
      <c r="B21" s="161"/>
      <c r="C21" s="161"/>
      <c r="D21" s="12" t="s">
        <v>14</v>
      </c>
      <c r="E21" s="27">
        <v>0</v>
      </c>
      <c r="F21" s="26">
        <f>F19+F20</f>
        <v>0</v>
      </c>
      <c r="G21" s="26">
        <v>0</v>
      </c>
      <c r="H21" s="26">
        <v>0</v>
      </c>
      <c r="I21" s="26">
        <f t="shared" ref="I21:J21" si="2">I19+I20</f>
        <v>0</v>
      </c>
      <c r="J21" s="26">
        <f t="shared" si="2"/>
        <v>0</v>
      </c>
      <c r="K21" s="26">
        <v>0</v>
      </c>
      <c r="L21" s="26">
        <v>0</v>
      </c>
      <c r="M21" s="186"/>
      <c r="O21" s="37">
        <f t="shared" si="1"/>
        <v>0</v>
      </c>
      <c r="P21" s="37">
        <f>O18+O19+O20+O21</f>
        <v>56382.91</v>
      </c>
    </row>
    <row r="22" spans="1:16" ht="41.25" customHeight="1" thickBot="1">
      <c r="A22" s="164" t="s">
        <v>35</v>
      </c>
      <c r="B22" s="159" t="s">
        <v>36</v>
      </c>
      <c r="C22" s="159" t="s">
        <v>10</v>
      </c>
      <c r="D22" s="12" t="s">
        <v>11</v>
      </c>
      <c r="E22" s="27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186" t="s">
        <v>78</v>
      </c>
      <c r="O22" s="37">
        <f t="shared" si="1"/>
        <v>0</v>
      </c>
    </row>
    <row r="23" spans="1:16" ht="39" customHeight="1" thickBot="1">
      <c r="A23" s="165"/>
      <c r="B23" s="160"/>
      <c r="C23" s="160"/>
      <c r="D23" s="12" t="s">
        <v>12</v>
      </c>
      <c r="E23" s="27">
        <v>0</v>
      </c>
      <c r="F23" s="26">
        <v>0</v>
      </c>
      <c r="G23" s="26">
        <v>0</v>
      </c>
      <c r="H23" s="26"/>
      <c r="I23" s="26">
        <v>0</v>
      </c>
      <c r="J23" s="26">
        <v>0</v>
      </c>
      <c r="K23" s="26">
        <v>0</v>
      </c>
      <c r="L23" s="26">
        <v>0</v>
      </c>
      <c r="M23" s="186"/>
      <c r="O23" s="37">
        <f>E23+F23+G23+H23+I23+J23+K23+L23</f>
        <v>0</v>
      </c>
    </row>
    <row r="24" spans="1:16" ht="41.25" customHeight="1" thickBot="1">
      <c r="A24" s="165"/>
      <c r="B24" s="160"/>
      <c r="C24" s="160"/>
      <c r="D24" s="12" t="s">
        <v>13</v>
      </c>
      <c r="E24" s="27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186"/>
      <c r="O24" s="37">
        <f>E24+F24+G24+H24+I24+J24+K24+L24</f>
        <v>0</v>
      </c>
    </row>
    <row r="25" spans="1:16" ht="22.5" customHeight="1">
      <c r="A25" s="165"/>
      <c r="B25" s="160"/>
      <c r="C25" s="160"/>
      <c r="D25" s="280" t="s">
        <v>14</v>
      </c>
      <c r="E25" s="167">
        <v>0</v>
      </c>
      <c r="F25" s="253">
        <v>0</v>
      </c>
      <c r="G25" s="253">
        <v>0</v>
      </c>
      <c r="H25" s="253">
        <v>0</v>
      </c>
      <c r="I25" s="253">
        <v>0</v>
      </c>
      <c r="J25" s="253">
        <v>0</v>
      </c>
      <c r="K25" s="253">
        <v>0</v>
      </c>
      <c r="L25" s="253">
        <v>0</v>
      </c>
      <c r="M25" s="186"/>
      <c r="O25" s="37">
        <f>E25+F25+G25+H25+I25+J25+K25+L25</f>
        <v>0</v>
      </c>
    </row>
    <row r="26" spans="1:16" ht="15.75" thickBot="1">
      <c r="A26" s="165"/>
      <c r="B26" s="160"/>
      <c r="C26" s="160"/>
      <c r="D26" s="281"/>
      <c r="E26" s="169"/>
      <c r="F26" s="257"/>
      <c r="G26" s="257"/>
      <c r="H26" s="257"/>
      <c r="I26" s="257"/>
      <c r="J26" s="257"/>
      <c r="K26" s="257"/>
      <c r="L26" s="257"/>
      <c r="M26" s="186"/>
      <c r="O26" s="37">
        <f>E26+F26+G26+H26+I26+J26+K26+L26</f>
        <v>0</v>
      </c>
      <c r="P26" s="37">
        <f>O22+O23+O24+O25</f>
        <v>0</v>
      </c>
    </row>
    <row r="27" spans="1:16" ht="38.25" customHeight="1" thickBot="1">
      <c r="A27" s="251" t="s">
        <v>37</v>
      </c>
      <c r="B27" s="282" t="s">
        <v>60</v>
      </c>
      <c r="C27" s="282" t="s">
        <v>10</v>
      </c>
      <c r="D27" s="283" t="s">
        <v>11</v>
      </c>
      <c r="E27" s="259">
        <f>F27+G27+H27+I27+J27+K27+L27</f>
        <v>0</v>
      </c>
      <c r="F27" s="253">
        <v>0</v>
      </c>
      <c r="G27" s="253">
        <v>0</v>
      </c>
      <c r="H27" s="253">
        <v>0</v>
      </c>
      <c r="I27" s="253">
        <v>0</v>
      </c>
      <c r="J27" s="253">
        <v>0</v>
      </c>
      <c r="K27" s="253">
        <v>0</v>
      </c>
      <c r="L27" s="253">
        <v>0</v>
      </c>
      <c r="M27" s="186" t="s">
        <v>79</v>
      </c>
      <c r="O27" s="37">
        <f>E27+F27+G27+H27+I27+J27+K27+L27</f>
        <v>0</v>
      </c>
    </row>
    <row r="28" spans="1:16" ht="15.75" hidden="1" customHeight="1" thickBot="1">
      <c r="A28" s="251"/>
      <c r="B28" s="282"/>
      <c r="C28" s="282"/>
      <c r="D28" s="283"/>
      <c r="E28" s="260"/>
      <c r="F28" s="254"/>
      <c r="G28" s="254"/>
      <c r="H28" s="254"/>
      <c r="I28" s="254"/>
      <c r="J28" s="254"/>
      <c r="K28" s="254"/>
      <c r="L28" s="254"/>
      <c r="M28" s="186"/>
      <c r="O28" s="37" t="e">
        <f>E28+F28+G28+H28+I28+J28+K28+L28+#REF!+#REF!+#REF!</f>
        <v>#REF!</v>
      </c>
    </row>
    <row r="29" spans="1:16" ht="42.75" customHeight="1" thickBot="1">
      <c r="A29" s="251"/>
      <c r="B29" s="282"/>
      <c r="C29" s="282"/>
      <c r="D29" s="85" t="s">
        <v>12</v>
      </c>
      <c r="E29" s="95">
        <f>F29+G29+H29+I29+J29+K29+L29</f>
        <v>329659.09999999998</v>
      </c>
      <c r="F29" s="28">
        <v>0</v>
      </c>
      <c r="G29" s="28">
        <v>55326.3</v>
      </c>
      <c r="H29" s="28">
        <v>66628.7</v>
      </c>
      <c r="I29" s="28">
        <v>42083.3</v>
      </c>
      <c r="J29" s="28">
        <v>81589.8</v>
      </c>
      <c r="K29" s="28">
        <v>37931.599999999999</v>
      </c>
      <c r="L29" s="28">
        <v>46099.4</v>
      </c>
      <c r="M29" s="186"/>
      <c r="O29" s="37">
        <f>F29+G29+H29+I29+J29+K29+L29</f>
        <v>329659.09999999998</v>
      </c>
    </row>
    <row r="30" spans="1:16" ht="39" customHeight="1" thickBot="1">
      <c r="A30" s="251"/>
      <c r="B30" s="282"/>
      <c r="C30" s="282"/>
      <c r="D30" s="85" t="s">
        <v>13</v>
      </c>
      <c r="E30" s="95">
        <f>F30+G30+H30+I30+J30+K30+L30</f>
        <v>72544.146999999997</v>
      </c>
      <c r="F30" s="66">
        <v>5944</v>
      </c>
      <c r="G30" s="26">
        <v>8683.9</v>
      </c>
      <c r="H30" s="26">
        <v>8627.6</v>
      </c>
      <c r="I30" s="26">
        <v>8791</v>
      </c>
      <c r="J30" s="26">
        <v>11436.6</v>
      </c>
      <c r="K30" s="26">
        <v>11032.656999999999</v>
      </c>
      <c r="L30" s="26">
        <v>18028.39</v>
      </c>
      <c r="M30" s="186"/>
      <c r="O30" s="37">
        <f xml:space="preserve"> F30+G30+H30+I30+J30+K30+L30</f>
        <v>72544.146999999997</v>
      </c>
    </row>
    <row r="31" spans="1:16" ht="37.5" customHeight="1" thickBot="1">
      <c r="A31" s="251"/>
      <c r="B31" s="282"/>
      <c r="C31" s="282"/>
      <c r="D31" s="85" t="s">
        <v>14</v>
      </c>
      <c r="E31" s="27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186"/>
      <c r="O31" s="37">
        <f>E31+F31+G31+H31+I31+J31+K31+L31</f>
        <v>0</v>
      </c>
      <c r="P31" s="37">
        <f>O27+O29+O30+O31</f>
        <v>402203.24699999997</v>
      </c>
    </row>
    <row r="32" spans="1:16" ht="15.75" hidden="1" customHeight="1" thickBot="1">
      <c r="A32" s="1"/>
      <c r="B32" s="10" t="s">
        <v>24</v>
      </c>
      <c r="C32" s="10"/>
      <c r="D32" s="12"/>
      <c r="E32" s="27"/>
      <c r="F32" s="26"/>
      <c r="G32" s="26"/>
      <c r="H32" s="26"/>
      <c r="I32" s="26"/>
      <c r="J32" s="26"/>
      <c r="K32" s="26"/>
      <c r="L32" s="26"/>
      <c r="M32" s="47"/>
    </row>
    <row r="33" spans="1:17" ht="36.75" hidden="1" customHeight="1" thickBot="1">
      <c r="A33" s="249" t="s">
        <v>55</v>
      </c>
      <c r="B33" s="159" t="s">
        <v>38</v>
      </c>
      <c r="C33" s="159"/>
      <c r="D33" s="12" t="s">
        <v>12</v>
      </c>
      <c r="E33" s="27"/>
      <c r="F33" s="26"/>
      <c r="G33" s="26"/>
      <c r="H33" s="26"/>
      <c r="I33" s="26"/>
      <c r="J33" s="26"/>
      <c r="K33" s="26">
        <v>37931.599999999999</v>
      </c>
      <c r="L33" s="28">
        <v>32309.599999999999</v>
      </c>
      <c r="M33" s="47"/>
    </row>
    <row r="34" spans="1:17" ht="60.75" hidden="1" customHeight="1" thickBot="1">
      <c r="A34" s="250"/>
      <c r="B34" s="161"/>
      <c r="C34" s="161"/>
      <c r="D34" s="12" t="s">
        <v>56</v>
      </c>
      <c r="E34" s="27" t="s">
        <v>19</v>
      </c>
      <c r="F34" s="26"/>
      <c r="G34" s="26"/>
      <c r="H34" s="26"/>
      <c r="I34" s="26"/>
      <c r="J34" s="26"/>
      <c r="K34" s="26">
        <v>259.82299999999998</v>
      </c>
      <c r="L34" s="26"/>
      <c r="M34" s="47"/>
    </row>
    <row r="35" spans="1:17" ht="0.75" hidden="1" customHeight="1" thickBot="1">
      <c r="A35" s="4" t="s">
        <v>58</v>
      </c>
      <c r="B35" s="10" t="s">
        <v>39</v>
      </c>
      <c r="C35" s="10"/>
      <c r="D35" s="12" t="s">
        <v>13</v>
      </c>
      <c r="E35" s="27"/>
      <c r="F35" s="26"/>
      <c r="G35" s="26"/>
      <c r="H35" s="26"/>
      <c r="I35" s="26"/>
      <c r="J35" s="26"/>
      <c r="K35" s="26">
        <v>10772.834000000001</v>
      </c>
      <c r="L35" s="26">
        <v>10956</v>
      </c>
      <c r="M35" s="47"/>
    </row>
    <row r="36" spans="1:17" ht="36.75" hidden="1" customHeight="1" thickBot="1">
      <c r="A36" s="4" t="s">
        <v>57</v>
      </c>
      <c r="B36" s="10" t="s">
        <v>59</v>
      </c>
      <c r="C36" s="10"/>
      <c r="D36" s="12" t="s">
        <v>12</v>
      </c>
      <c r="E36" s="27"/>
      <c r="F36" s="26"/>
      <c r="G36" s="26"/>
      <c r="H36" s="26"/>
      <c r="I36" s="26"/>
      <c r="J36" s="26"/>
      <c r="K36" s="26"/>
      <c r="L36" s="26"/>
      <c r="M36" s="47"/>
    </row>
    <row r="37" spans="1:17" ht="15.75" hidden="1" customHeight="1" thickBot="1">
      <c r="A37" s="1"/>
      <c r="B37" s="10"/>
      <c r="C37" s="10"/>
      <c r="D37" s="12"/>
      <c r="E37" s="27"/>
      <c r="F37" s="26"/>
      <c r="G37" s="26"/>
      <c r="H37" s="26"/>
      <c r="I37" s="26"/>
      <c r="J37" s="26"/>
      <c r="K37" s="26"/>
      <c r="L37" s="26"/>
      <c r="M37" s="47"/>
    </row>
    <row r="38" spans="1:17" ht="36.75" hidden="1" customHeight="1" thickBot="1">
      <c r="A38" s="164" t="s">
        <v>19</v>
      </c>
      <c r="B38" s="152" t="s">
        <v>40</v>
      </c>
      <c r="C38" s="152" t="s">
        <v>19</v>
      </c>
      <c r="D38" s="12" t="s">
        <v>11</v>
      </c>
      <c r="E38" s="27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f>L39+L40</f>
        <v>84858.200000000012</v>
      </c>
      <c r="M38" s="47"/>
    </row>
    <row r="39" spans="1:17" ht="36.75" hidden="1" customHeight="1" thickBot="1">
      <c r="A39" s="165"/>
      <c r="B39" s="153"/>
      <c r="C39" s="153"/>
      <c r="D39" s="12" t="s">
        <v>12</v>
      </c>
      <c r="E39" s="27" t="s">
        <v>19</v>
      </c>
      <c r="F39" s="26" t="s">
        <v>19</v>
      </c>
      <c r="G39" s="26" t="s">
        <v>19</v>
      </c>
      <c r="H39" s="26" t="s">
        <v>19</v>
      </c>
      <c r="I39" s="26" t="s">
        <v>19</v>
      </c>
      <c r="J39" s="26" t="s">
        <v>18</v>
      </c>
      <c r="K39" s="26">
        <v>52989.7</v>
      </c>
      <c r="L39" s="26">
        <f t="shared" ref="L39:L40" si="3">L12+L19+L29</f>
        <v>65031.100000000006</v>
      </c>
      <c r="M39" s="47"/>
    </row>
    <row r="40" spans="1:17" ht="36.75" hidden="1" customHeight="1" thickBot="1">
      <c r="A40" s="165"/>
      <c r="B40" s="153"/>
      <c r="C40" s="153"/>
      <c r="D40" s="12" t="s">
        <v>13</v>
      </c>
      <c r="E40" s="27" t="s">
        <v>19</v>
      </c>
      <c r="F40" s="26" t="s">
        <v>19</v>
      </c>
      <c r="G40" s="26" t="s">
        <v>19</v>
      </c>
      <c r="H40" s="26" t="s">
        <v>19</v>
      </c>
      <c r="I40" s="26" t="s">
        <v>19</v>
      </c>
      <c r="J40" s="26" t="s">
        <v>19</v>
      </c>
      <c r="K40" s="26">
        <v>13095.557000000001</v>
      </c>
      <c r="L40" s="26">
        <f t="shared" si="3"/>
        <v>19827.099999999999</v>
      </c>
      <c r="M40" s="47"/>
    </row>
    <row r="41" spans="1:17" ht="36.75" hidden="1" customHeight="1" thickBot="1">
      <c r="A41" s="166"/>
      <c r="B41" s="278"/>
      <c r="C41" s="278"/>
      <c r="D41" s="12" t="s">
        <v>14</v>
      </c>
      <c r="E41" s="27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10"/>
    </row>
    <row r="42" spans="1:17" ht="42" customHeight="1" thickBot="1">
      <c r="A42" s="165"/>
      <c r="B42" s="178" t="s">
        <v>66</v>
      </c>
      <c r="C42" s="178"/>
      <c r="D42" s="96" t="s">
        <v>11</v>
      </c>
      <c r="E42" s="27">
        <f>F42+G42+H42+I42+J42+K42+L42</f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14"/>
      <c r="O42" s="116">
        <f>F42+G42+H42+I42+J42+K42+L42</f>
        <v>0</v>
      </c>
    </row>
    <row r="43" spans="1:17" ht="39" customHeight="1" thickBot="1">
      <c r="A43" s="165"/>
      <c r="B43" s="178"/>
      <c r="C43" s="178"/>
      <c r="D43" s="85" t="s">
        <v>12</v>
      </c>
      <c r="E43" s="27">
        <f>E12+E19+E23+E29</f>
        <v>390679.19999999995</v>
      </c>
      <c r="F43" s="26">
        <f>F12+F19+F23+F29</f>
        <v>0</v>
      </c>
      <c r="G43" s="26">
        <f t="shared" ref="G43:L43" si="4">G12+G19+G23+G29</f>
        <v>72356.600000000006</v>
      </c>
      <c r="H43" s="26">
        <f t="shared" si="4"/>
        <v>76628.7</v>
      </c>
      <c r="I43" s="26">
        <f t="shared" si="4"/>
        <v>42083.3</v>
      </c>
      <c r="J43" s="26">
        <f t="shared" si="4"/>
        <v>81589.8</v>
      </c>
      <c r="K43" s="26">
        <f t="shared" si="4"/>
        <v>52989.7</v>
      </c>
      <c r="L43" s="26">
        <f t="shared" si="4"/>
        <v>65031.100000000006</v>
      </c>
      <c r="M43" s="14"/>
      <c r="O43" s="116">
        <f>F43+G43+H43+I43+J43+K43+L43</f>
        <v>390679.19999999995</v>
      </c>
    </row>
    <row r="44" spans="1:17" ht="36.75" thickBot="1">
      <c r="A44" s="165"/>
      <c r="B44" s="178"/>
      <c r="C44" s="178"/>
      <c r="D44" s="85" t="s">
        <v>13</v>
      </c>
      <c r="E44" s="27">
        <f>F44+G44+H44+I44+J44+K44+L44</f>
        <v>83885.956999999995</v>
      </c>
      <c r="F44" s="26">
        <f>F13+F20+F24+F30</f>
        <v>5944</v>
      </c>
      <c r="G44" s="26">
        <f t="shared" ref="G44:L44" si="5">G13+G20+G24+G30</f>
        <v>11840</v>
      </c>
      <c r="H44" s="26">
        <f t="shared" si="5"/>
        <v>11911.7</v>
      </c>
      <c r="I44" s="26">
        <f t="shared" si="5"/>
        <v>8791</v>
      </c>
      <c r="J44" s="26">
        <f t="shared" si="5"/>
        <v>12476.6</v>
      </c>
      <c r="K44" s="26">
        <f t="shared" si="5"/>
        <v>13095.556999999999</v>
      </c>
      <c r="L44" s="26">
        <f t="shared" si="5"/>
        <v>19827.099999999999</v>
      </c>
      <c r="M44" s="14"/>
      <c r="O44" s="116">
        <f>F44+G44+H44+I44+J44+K44+L44</f>
        <v>83885.956999999995</v>
      </c>
    </row>
    <row r="45" spans="1:17" ht="36.75" thickBot="1">
      <c r="A45" s="165"/>
      <c r="B45" s="178"/>
      <c r="C45" s="178"/>
      <c r="D45" s="97" t="s">
        <v>14</v>
      </c>
      <c r="E45" s="98">
        <f>F45+G45+H45+I45+J45+K45+L45</f>
        <v>500</v>
      </c>
      <c r="F45" s="26">
        <f>F14+F21+F25+F31</f>
        <v>0</v>
      </c>
      <c r="G45" s="26">
        <f t="shared" ref="G45:L45" si="6">G14+G21+G25+G31</f>
        <v>500</v>
      </c>
      <c r="H45" s="26">
        <f t="shared" si="6"/>
        <v>0</v>
      </c>
      <c r="I45" s="26">
        <f t="shared" si="6"/>
        <v>0</v>
      </c>
      <c r="J45" s="26">
        <f t="shared" si="6"/>
        <v>0</v>
      </c>
      <c r="K45" s="26">
        <f t="shared" si="6"/>
        <v>0</v>
      </c>
      <c r="L45" s="26">
        <f t="shared" si="6"/>
        <v>0</v>
      </c>
      <c r="M45" s="14"/>
      <c r="O45" s="116">
        <f>F45+G45+H45+I45+J45+K45+L45</f>
        <v>500</v>
      </c>
    </row>
    <row r="46" spans="1:17" ht="25.5" customHeight="1" thickBot="1">
      <c r="A46" s="166"/>
      <c r="B46" s="179"/>
      <c r="C46" s="285"/>
      <c r="D46" s="99" t="s">
        <v>62</v>
      </c>
      <c r="E46" s="100">
        <f>F46+G46+H46+I46+J46+K46+L46</f>
        <v>475065.15700000001</v>
      </c>
      <c r="F46" s="35">
        <f>F42+F43+F44+F45</f>
        <v>5944</v>
      </c>
      <c r="G46" s="35">
        <f t="shared" ref="G46:L46" si="7">G42+G43+G44+G45</f>
        <v>84696.6</v>
      </c>
      <c r="H46" s="35">
        <f t="shared" si="7"/>
        <v>88540.4</v>
      </c>
      <c r="I46" s="35">
        <f t="shared" si="7"/>
        <v>50874.3</v>
      </c>
      <c r="J46" s="35">
        <f t="shared" si="7"/>
        <v>94066.400000000009</v>
      </c>
      <c r="K46" s="35">
        <f t="shared" si="7"/>
        <v>66085.256999999998</v>
      </c>
      <c r="L46" s="35">
        <f t="shared" si="7"/>
        <v>84858.200000000012</v>
      </c>
      <c r="M46" s="23"/>
      <c r="O46" s="116">
        <f>F46+G46+H46+I46+J46+K46+L46</f>
        <v>475065.15700000001</v>
      </c>
      <c r="P46" s="37">
        <f>P14+P21+P26+P31</f>
        <v>475065.15700000001</v>
      </c>
      <c r="Q46" s="37">
        <f>P46-O46</f>
        <v>0</v>
      </c>
    </row>
    <row r="47" spans="1:17">
      <c r="E47" s="16" t="s">
        <v>19</v>
      </c>
      <c r="F47" s="36">
        <v>17</v>
      </c>
      <c r="G47" s="36">
        <v>18</v>
      </c>
      <c r="H47" s="36">
        <v>19</v>
      </c>
      <c r="I47" s="36">
        <v>20</v>
      </c>
      <c r="J47" s="36">
        <v>21</v>
      </c>
      <c r="K47" s="36">
        <v>22</v>
      </c>
      <c r="L47" s="36">
        <v>23</v>
      </c>
    </row>
    <row r="48" spans="1:17" ht="33" customHeight="1" thickBot="1">
      <c r="A48" s="284" t="s">
        <v>73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</row>
    <row r="49" spans="1:15" ht="15.75" thickBot="1">
      <c r="A49" s="164" t="s">
        <v>2</v>
      </c>
      <c r="B49" s="162" t="s">
        <v>65</v>
      </c>
      <c r="C49" s="162" t="s">
        <v>63</v>
      </c>
      <c r="D49" s="162" t="s">
        <v>64</v>
      </c>
      <c r="E49" s="154" t="s">
        <v>3</v>
      </c>
      <c r="F49" s="155"/>
      <c r="G49" s="155"/>
      <c r="H49" s="155"/>
      <c r="I49" s="155"/>
      <c r="J49" s="155"/>
      <c r="K49" s="155"/>
      <c r="L49" s="155"/>
      <c r="M49" s="162" t="s">
        <v>4</v>
      </c>
    </row>
    <row r="50" spans="1:15" ht="15.75" thickBot="1">
      <c r="A50" s="165"/>
      <c r="B50" s="163"/>
      <c r="C50" s="163"/>
      <c r="D50" s="163"/>
      <c r="E50" s="177" t="s">
        <v>5</v>
      </c>
      <c r="F50" s="154" t="s">
        <v>6</v>
      </c>
      <c r="G50" s="155"/>
      <c r="H50" s="155"/>
      <c r="I50" s="155"/>
      <c r="J50" s="155"/>
      <c r="K50" s="155"/>
      <c r="L50" s="155"/>
      <c r="M50" s="163"/>
    </row>
    <row r="51" spans="1:15">
      <c r="A51" s="165"/>
      <c r="B51" s="163"/>
      <c r="C51" s="163"/>
      <c r="D51" s="163"/>
      <c r="E51" s="178"/>
      <c r="F51" s="6">
        <v>2024</v>
      </c>
      <c r="G51" s="6">
        <v>2025</v>
      </c>
      <c r="H51" s="6">
        <v>2026</v>
      </c>
      <c r="I51" s="6">
        <v>2027</v>
      </c>
      <c r="J51" s="6">
        <v>2028</v>
      </c>
      <c r="K51" s="6">
        <v>2029</v>
      </c>
      <c r="L51" s="6">
        <v>2030</v>
      </c>
      <c r="M51" s="163"/>
    </row>
    <row r="52" spans="1:15" ht="15.75" thickBot="1">
      <c r="A52" s="166"/>
      <c r="B52" s="173"/>
      <c r="C52" s="173"/>
      <c r="D52" s="173"/>
      <c r="E52" s="179"/>
      <c r="F52" s="8" t="s">
        <v>7</v>
      </c>
      <c r="G52" s="8" t="s">
        <v>7</v>
      </c>
      <c r="H52" s="8" t="s">
        <v>8</v>
      </c>
      <c r="I52" s="8" t="s">
        <v>8</v>
      </c>
      <c r="J52" s="8" t="s">
        <v>8</v>
      </c>
      <c r="K52" s="8" t="s">
        <v>8</v>
      </c>
      <c r="L52" s="8" t="s">
        <v>8</v>
      </c>
      <c r="M52" s="173"/>
    </row>
    <row r="53" spans="1:15" ht="15.75" thickBot="1">
      <c r="A53" s="40">
        <v>1</v>
      </c>
      <c r="B53" s="9">
        <v>2</v>
      </c>
      <c r="C53" s="9">
        <v>3</v>
      </c>
      <c r="D53" s="9">
        <v>4</v>
      </c>
      <c r="E53" s="9">
        <v>5</v>
      </c>
      <c r="F53" s="9">
        <v>6</v>
      </c>
      <c r="G53" s="9">
        <v>7</v>
      </c>
      <c r="H53" s="9">
        <v>8</v>
      </c>
      <c r="I53" s="9">
        <v>9</v>
      </c>
      <c r="J53" s="9">
        <v>10</v>
      </c>
      <c r="K53" s="9">
        <v>11</v>
      </c>
      <c r="L53" s="9">
        <v>12</v>
      </c>
      <c r="M53" s="9">
        <v>16</v>
      </c>
    </row>
    <row r="54" spans="1:15" ht="36.75" thickBot="1">
      <c r="A54" s="164" t="s">
        <v>30</v>
      </c>
      <c r="B54" s="159" t="s">
        <v>118</v>
      </c>
      <c r="C54" s="159" t="s">
        <v>10</v>
      </c>
      <c r="D54" s="12" t="s">
        <v>11</v>
      </c>
      <c r="E54" s="27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50">
        <v>0</v>
      </c>
      <c r="M54" s="186" t="s">
        <v>77</v>
      </c>
      <c r="O54" s="75"/>
    </row>
    <row r="55" spans="1:15" ht="36.75" thickBot="1">
      <c r="A55" s="165"/>
      <c r="B55" s="160"/>
      <c r="C55" s="160"/>
      <c r="D55" s="12" t="s">
        <v>12</v>
      </c>
      <c r="E55" s="27">
        <f>F55+G55+H55+I55+J55+K55+L55</f>
        <v>35943.599999999999</v>
      </c>
      <c r="F55" s="26">
        <v>8594.1</v>
      </c>
      <c r="G55" s="26">
        <v>8761.4</v>
      </c>
      <c r="H55" s="26">
        <v>9111.7999999999993</v>
      </c>
      <c r="I55" s="26">
        <v>9476.2999999999993</v>
      </c>
      <c r="J55" s="26">
        <v>0</v>
      </c>
      <c r="K55" s="26">
        <v>0</v>
      </c>
      <c r="L55" s="50">
        <v>0</v>
      </c>
      <c r="M55" s="186"/>
      <c r="O55" s="75"/>
    </row>
    <row r="56" spans="1:15" ht="36.75" thickBot="1">
      <c r="A56" s="165"/>
      <c r="B56" s="160"/>
      <c r="C56" s="160"/>
      <c r="D56" s="12" t="s">
        <v>13</v>
      </c>
      <c r="E56" s="27">
        <f>F56+G56+H56+I56+J56+K56+L56</f>
        <v>1870.5</v>
      </c>
      <c r="F56" s="26">
        <v>177.5</v>
      </c>
      <c r="G56" s="26">
        <v>693</v>
      </c>
      <c r="H56" s="26">
        <v>500</v>
      </c>
      <c r="I56" s="26">
        <v>500</v>
      </c>
      <c r="J56" s="26">
        <v>0</v>
      </c>
      <c r="K56" s="26">
        <v>0</v>
      </c>
      <c r="L56" s="50">
        <v>0</v>
      </c>
      <c r="M56" s="186"/>
      <c r="O56" s="75"/>
    </row>
    <row r="57" spans="1:15" ht="36.75" thickBot="1">
      <c r="A57" s="166"/>
      <c r="B57" s="161"/>
      <c r="C57" s="161"/>
      <c r="D57" s="12" t="s">
        <v>14</v>
      </c>
      <c r="E57" s="27">
        <v>0</v>
      </c>
      <c r="F57" s="26">
        <v>0</v>
      </c>
      <c r="G57" s="26">
        <v>0</v>
      </c>
      <c r="H57" s="26">
        <v>0</v>
      </c>
      <c r="I57" s="26">
        <f t="shared" ref="I57" si="8">I55+I56</f>
        <v>9976.2999999999993</v>
      </c>
      <c r="J57" s="26">
        <v>0</v>
      </c>
      <c r="K57" s="26">
        <v>0</v>
      </c>
      <c r="L57" s="50">
        <v>0</v>
      </c>
      <c r="M57" s="186"/>
      <c r="O57" s="76">
        <f>E54+E55+E56+E57</f>
        <v>37814.1</v>
      </c>
    </row>
    <row r="58" spans="1:15" ht="0.75" customHeight="1" thickBot="1">
      <c r="A58" s="40"/>
      <c r="B58" s="10" t="s">
        <v>24</v>
      </c>
      <c r="C58" s="10"/>
      <c r="D58" s="12"/>
      <c r="E58" s="27"/>
      <c r="F58" s="26"/>
      <c r="G58" s="26"/>
      <c r="H58" s="26"/>
      <c r="I58" s="26"/>
      <c r="J58" s="26"/>
      <c r="K58" s="26"/>
      <c r="L58" s="50"/>
      <c r="M58" s="45"/>
    </row>
    <row r="59" spans="1:15" ht="36.75" hidden="1" customHeight="1" thickBot="1">
      <c r="A59" s="249" t="s">
        <v>54</v>
      </c>
      <c r="B59" s="159" t="s">
        <v>32</v>
      </c>
      <c r="C59" s="10"/>
      <c r="D59" s="12" t="s">
        <v>12</v>
      </c>
      <c r="E59" s="27">
        <f>F59+G59+H59+I59+J59+K59+L59</f>
        <v>17822.2</v>
      </c>
      <c r="F59" s="26">
        <v>3876.7</v>
      </c>
      <c r="G59" s="26">
        <v>3876.7</v>
      </c>
      <c r="H59" s="26">
        <v>0</v>
      </c>
      <c r="I59" s="26">
        <v>0</v>
      </c>
      <c r="J59" s="26">
        <v>0</v>
      </c>
      <c r="K59" s="26">
        <v>2137.1</v>
      </c>
      <c r="L59" s="50">
        <v>7931.7</v>
      </c>
      <c r="M59" s="45"/>
    </row>
    <row r="60" spans="1:15" ht="36.75" hidden="1" customHeight="1" thickBot="1">
      <c r="A60" s="250"/>
      <c r="B60" s="161"/>
      <c r="C60" s="10"/>
      <c r="D60" s="12" t="s">
        <v>13</v>
      </c>
      <c r="E60" s="27">
        <f>F60+G60+H60+I60+J60+K60+L60</f>
        <v>9216</v>
      </c>
      <c r="F60" s="26">
        <v>2772.9</v>
      </c>
      <c r="G60" s="26">
        <v>2772.9</v>
      </c>
      <c r="H60" s="26">
        <v>0</v>
      </c>
      <c r="I60" s="26">
        <v>0</v>
      </c>
      <c r="J60" s="26">
        <v>0</v>
      </c>
      <c r="K60" s="26">
        <v>2062.9</v>
      </c>
      <c r="L60" s="50">
        <v>1607.3</v>
      </c>
      <c r="M60" s="45"/>
    </row>
    <row r="61" spans="1:15" ht="36.75" thickBot="1">
      <c r="A61" s="164" t="s">
        <v>33</v>
      </c>
      <c r="B61" s="159" t="s">
        <v>119</v>
      </c>
      <c r="C61" s="159" t="s">
        <v>10</v>
      </c>
      <c r="D61" s="12" t="s">
        <v>11</v>
      </c>
      <c r="E61" s="27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50">
        <v>0</v>
      </c>
      <c r="M61" s="186" t="s">
        <v>102</v>
      </c>
    </row>
    <row r="62" spans="1:15" ht="36.75" thickBot="1">
      <c r="A62" s="165"/>
      <c r="B62" s="160"/>
      <c r="C62" s="160"/>
      <c r="D62" s="12" t="s">
        <v>12</v>
      </c>
      <c r="E62" s="27">
        <f>F62+G62+H62+I62+J62+K62+L62</f>
        <v>11910</v>
      </c>
      <c r="F62" s="26">
        <v>11910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50">
        <v>0</v>
      </c>
      <c r="M62" s="186"/>
    </row>
    <row r="63" spans="1:15" ht="36.75" thickBot="1">
      <c r="A63" s="165"/>
      <c r="B63" s="160"/>
      <c r="C63" s="160"/>
      <c r="D63" s="12" t="s">
        <v>13</v>
      </c>
      <c r="E63" s="27">
        <f>F63+G63+H63+I63+J63+K63+L63</f>
        <v>169.1</v>
      </c>
      <c r="F63" s="26">
        <v>169.1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50">
        <v>0</v>
      </c>
      <c r="M63" s="186"/>
    </row>
    <row r="64" spans="1:15" ht="36.75" thickBot="1">
      <c r="A64" s="166"/>
      <c r="B64" s="161"/>
      <c r="C64" s="161"/>
      <c r="D64" s="12" t="s">
        <v>14</v>
      </c>
      <c r="E64" s="27">
        <v>0</v>
      </c>
      <c r="F64" s="26">
        <v>0</v>
      </c>
      <c r="G64" s="26">
        <f t="shared" ref="G64:H64" si="9">G62+G63</f>
        <v>0</v>
      </c>
      <c r="H64" s="26">
        <f t="shared" si="9"/>
        <v>0</v>
      </c>
      <c r="I64" s="26">
        <f t="shared" ref="I64:J64" si="10">I62+I63</f>
        <v>0</v>
      </c>
      <c r="J64" s="26">
        <f t="shared" si="10"/>
        <v>0</v>
      </c>
      <c r="K64" s="26">
        <v>0</v>
      </c>
      <c r="L64" s="50">
        <v>0</v>
      </c>
      <c r="M64" s="186"/>
      <c r="O64" s="37">
        <f>E61+E62+E63+E64</f>
        <v>12079.1</v>
      </c>
    </row>
    <row r="65" spans="1:15" ht="36.75" thickBot="1">
      <c r="A65" s="164" t="s">
        <v>35</v>
      </c>
      <c r="B65" s="159" t="s">
        <v>120</v>
      </c>
      <c r="C65" s="159" t="s">
        <v>10</v>
      </c>
      <c r="D65" s="12" t="s">
        <v>11</v>
      </c>
      <c r="E65" s="27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50">
        <v>0</v>
      </c>
      <c r="M65" s="186" t="s">
        <v>78</v>
      </c>
    </row>
    <row r="66" spans="1:15" ht="36.75" thickBot="1">
      <c r="A66" s="165"/>
      <c r="B66" s="160"/>
      <c r="C66" s="160"/>
      <c r="D66" s="12" t="s">
        <v>12</v>
      </c>
      <c r="E66" s="27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50">
        <v>0</v>
      </c>
      <c r="M66" s="186"/>
    </row>
    <row r="67" spans="1:15" ht="36.75" thickBot="1">
      <c r="A67" s="165"/>
      <c r="B67" s="160"/>
      <c r="C67" s="160"/>
      <c r="D67" s="12" t="s">
        <v>13</v>
      </c>
      <c r="E67" s="27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50">
        <v>0</v>
      </c>
      <c r="M67" s="186"/>
    </row>
    <row r="68" spans="1:15">
      <c r="A68" s="165"/>
      <c r="B68" s="160"/>
      <c r="C68" s="160"/>
      <c r="D68" s="280" t="s">
        <v>14</v>
      </c>
      <c r="E68" s="167">
        <v>0</v>
      </c>
      <c r="F68" s="253">
        <v>0</v>
      </c>
      <c r="G68" s="253">
        <v>0</v>
      </c>
      <c r="H68" s="253">
        <v>0</v>
      </c>
      <c r="I68" s="253">
        <v>0</v>
      </c>
      <c r="J68" s="253">
        <v>0</v>
      </c>
      <c r="K68" s="253">
        <v>0</v>
      </c>
      <c r="L68" s="255">
        <v>0</v>
      </c>
      <c r="M68" s="186"/>
    </row>
    <row r="69" spans="1:15" ht="21" customHeight="1" thickBot="1">
      <c r="A69" s="165"/>
      <c r="B69" s="160"/>
      <c r="C69" s="160"/>
      <c r="D69" s="281"/>
      <c r="E69" s="169"/>
      <c r="F69" s="257"/>
      <c r="G69" s="257"/>
      <c r="H69" s="257"/>
      <c r="I69" s="257"/>
      <c r="J69" s="257"/>
      <c r="K69" s="257"/>
      <c r="L69" s="258"/>
      <c r="M69" s="186"/>
      <c r="O69" s="37">
        <f>E65+E66+E67+E68</f>
        <v>0</v>
      </c>
    </row>
    <row r="70" spans="1:15">
      <c r="A70" s="251" t="s">
        <v>37</v>
      </c>
      <c r="B70" s="282" t="s">
        <v>121</v>
      </c>
      <c r="C70" s="282" t="s">
        <v>10</v>
      </c>
      <c r="D70" s="283" t="s">
        <v>11</v>
      </c>
      <c r="E70" s="259">
        <f>F70+G70+H70+I70+J70+K70+L70</f>
        <v>64237.3</v>
      </c>
      <c r="F70" s="253">
        <v>64237.3</v>
      </c>
      <c r="G70" s="253">
        <v>0</v>
      </c>
      <c r="H70" s="253">
        <v>0</v>
      </c>
      <c r="I70" s="253">
        <v>0</v>
      </c>
      <c r="J70" s="253">
        <v>0</v>
      </c>
      <c r="K70" s="253">
        <v>0</v>
      </c>
      <c r="L70" s="255">
        <v>0</v>
      </c>
      <c r="M70" s="186" t="s">
        <v>79</v>
      </c>
    </row>
    <row r="71" spans="1:15" ht="24" customHeight="1" thickBot="1">
      <c r="A71" s="251"/>
      <c r="B71" s="282"/>
      <c r="C71" s="282"/>
      <c r="D71" s="283"/>
      <c r="E71" s="260"/>
      <c r="F71" s="254"/>
      <c r="G71" s="254"/>
      <c r="H71" s="254"/>
      <c r="I71" s="254"/>
      <c r="J71" s="254"/>
      <c r="K71" s="254"/>
      <c r="L71" s="256"/>
      <c r="M71" s="186"/>
    </row>
    <row r="72" spans="1:15" ht="36.75" thickBot="1">
      <c r="A72" s="251"/>
      <c r="B72" s="282"/>
      <c r="C72" s="282"/>
      <c r="D72" s="85" t="s">
        <v>12</v>
      </c>
      <c r="E72" s="95">
        <f>F72+G72+H72+I72+J72+K72+L72</f>
        <v>203915.4</v>
      </c>
      <c r="F72" s="28">
        <v>54959.1</v>
      </c>
      <c r="G72" s="28">
        <v>49652.1</v>
      </c>
      <c r="H72" s="28">
        <v>49652.1</v>
      </c>
      <c r="I72" s="28">
        <v>49652.1</v>
      </c>
      <c r="J72" s="28">
        <v>0</v>
      </c>
      <c r="K72" s="28">
        <v>0</v>
      </c>
      <c r="L72" s="101">
        <v>0</v>
      </c>
      <c r="M72" s="186"/>
    </row>
    <row r="73" spans="1:15" ht="36.75" thickBot="1">
      <c r="A73" s="251"/>
      <c r="B73" s="282"/>
      <c r="C73" s="282"/>
      <c r="D73" s="85" t="s">
        <v>13</v>
      </c>
      <c r="E73" s="95">
        <f>F73+G73+H73+I73+J73+K73+L73</f>
        <v>131584.1</v>
      </c>
      <c r="F73" s="26">
        <v>18331.099999999999</v>
      </c>
      <c r="G73" s="26">
        <v>15665</v>
      </c>
      <c r="H73" s="26">
        <v>16076</v>
      </c>
      <c r="I73" s="26">
        <v>20378</v>
      </c>
      <c r="J73" s="26">
        <v>20378</v>
      </c>
      <c r="K73" s="26">
        <v>20378</v>
      </c>
      <c r="L73" s="50">
        <v>20378</v>
      </c>
      <c r="M73" s="186"/>
    </row>
    <row r="74" spans="1:15" ht="36.75" thickBot="1">
      <c r="A74" s="251"/>
      <c r="B74" s="282"/>
      <c r="C74" s="282"/>
      <c r="D74" s="85" t="s">
        <v>14</v>
      </c>
      <c r="E74" s="95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50">
        <v>0</v>
      </c>
      <c r="M74" s="186"/>
      <c r="O74" s="37">
        <f>E70+E72+E73+E74</f>
        <v>399736.80000000005</v>
      </c>
    </row>
    <row r="75" spans="1:15" ht="15.75" hidden="1" customHeight="1" thickBot="1">
      <c r="A75" s="40"/>
      <c r="B75" s="10" t="s">
        <v>24</v>
      </c>
      <c r="C75" s="10"/>
      <c r="D75" s="12"/>
      <c r="E75" s="27"/>
      <c r="F75" s="26"/>
      <c r="G75" s="26"/>
      <c r="H75" s="26"/>
      <c r="I75" s="26"/>
      <c r="J75" s="26"/>
      <c r="K75" s="26"/>
      <c r="L75" s="26"/>
      <c r="M75" s="44"/>
    </row>
    <row r="76" spans="1:15" ht="36.75" hidden="1" customHeight="1" thickBot="1">
      <c r="A76" s="249" t="s">
        <v>55</v>
      </c>
      <c r="B76" s="159" t="s">
        <v>38</v>
      </c>
      <c r="C76" s="159"/>
      <c r="D76" s="12" t="s">
        <v>12</v>
      </c>
      <c r="E76" s="27"/>
      <c r="F76" s="28">
        <v>33413.199999999997</v>
      </c>
      <c r="G76" s="28">
        <v>33413.199999999997</v>
      </c>
      <c r="H76" s="29">
        <v>0</v>
      </c>
      <c r="I76" s="26"/>
      <c r="J76" s="26"/>
      <c r="K76" s="26">
        <v>37931.599999999999</v>
      </c>
      <c r="L76" s="28">
        <v>32309.599999999999</v>
      </c>
      <c r="M76" s="44"/>
    </row>
    <row r="77" spans="1:15" ht="60.75" hidden="1" customHeight="1" thickBot="1">
      <c r="A77" s="250"/>
      <c r="B77" s="161"/>
      <c r="C77" s="161"/>
      <c r="D77" s="12" t="s">
        <v>56</v>
      </c>
      <c r="E77" s="27" t="s">
        <v>19</v>
      </c>
      <c r="F77" s="26"/>
      <c r="G77" s="26"/>
      <c r="H77" s="26"/>
      <c r="I77" s="26"/>
      <c r="J77" s="26"/>
      <c r="K77" s="26">
        <v>259.82299999999998</v>
      </c>
      <c r="L77" s="26"/>
      <c r="M77" s="44"/>
    </row>
    <row r="78" spans="1:15" ht="36.75" hidden="1" customHeight="1" thickBot="1">
      <c r="A78" s="43" t="s">
        <v>58</v>
      </c>
      <c r="B78" s="10" t="s">
        <v>39</v>
      </c>
      <c r="C78" s="10"/>
      <c r="D78" s="12" t="s">
        <v>13</v>
      </c>
      <c r="E78" s="27"/>
      <c r="F78" s="26">
        <v>11893</v>
      </c>
      <c r="G78" s="26">
        <v>13286</v>
      </c>
      <c r="H78" s="26">
        <v>13286</v>
      </c>
      <c r="I78" s="26"/>
      <c r="J78" s="26"/>
      <c r="K78" s="26">
        <v>10772.834000000001</v>
      </c>
      <c r="L78" s="26">
        <v>10956</v>
      </c>
      <c r="M78" s="44"/>
    </row>
    <row r="79" spans="1:15" ht="36.75" hidden="1" customHeight="1" thickBot="1">
      <c r="A79" s="43" t="s">
        <v>57</v>
      </c>
      <c r="B79" s="10" t="s">
        <v>59</v>
      </c>
      <c r="C79" s="10"/>
      <c r="D79" s="12" t="s">
        <v>12</v>
      </c>
      <c r="E79" s="27"/>
      <c r="F79" s="26">
        <v>63301.8</v>
      </c>
      <c r="G79" s="26"/>
      <c r="H79" s="26"/>
      <c r="I79" s="26"/>
      <c r="J79" s="26"/>
      <c r="K79" s="26"/>
      <c r="L79" s="26"/>
      <c r="M79" s="44"/>
    </row>
    <row r="80" spans="1:15" ht="15.75" hidden="1" customHeight="1" thickBot="1">
      <c r="A80" s="40"/>
      <c r="B80" s="10"/>
      <c r="C80" s="10"/>
      <c r="D80" s="12"/>
      <c r="E80" s="27"/>
      <c r="F80" s="26"/>
      <c r="G80" s="26"/>
      <c r="H80" s="26"/>
      <c r="I80" s="26"/>
      <c r="J80" s="26"/>
      <c r="K80" s="26"/>
      <c r="L80" s="26"/>
      <c r="M80" s="44"/>
    </row>
    <row r="81" spans="1:15" ht="36.75" thickBot="1">
      <c r="A81" s="164" t="s">
        <v>19</v>
      </c>
      <c r="B81" s="152" t="s">
        <v>40</v>
      </c>
      <c r="C81" s="152" t="s">
        <v>19</v>
      </c>
      <c r="D81" s="12" t="s">
        <v>11</v>
      </c>
      <c r="E81" s="27">
        <f>E54+E61+E65+E70</f>
        <v>64237.3</v>
      </c>
      <c r="F81" s="26">
        <f>F70+F65+F61+F54</f>
        <v>64237.3</v>
      </c>
      <c r="G81" s="26">
        <f>G54+G61+G65+G70</f>
        <v>0</v>
      </c>
      <c r="H81" s="26">
        <f t="shared" ref="H81:K81" si="11">H54+H61+H65+H70</f>
        <v>0</v>
      </c>
      <c r="I81" s="26">
        <f t="shared" si="11"/>
        <v>0</v>
      </c>
      <c r="J81" s="26">
        <f t="shared" si="11"/>
        <v>0</v>
      </c>
      <c r="K81" s="26">
        <f t="shared" si="11"/>
        <v>0</v>
      </c>
      <c r="L81" s="26">
        <v>0</v>
      </c>
      <c r="M81" s="44"/>
      <c r="O81" s="292"/>
    </row>
    <row r="82" spans="1:15" ht="36.75" thickBot="1">
      <c r="A82" s="165"/>
      <c r="B82" s="153"/>
      <c r="C82" s="153"/>
      <c r="D82" s="12" t="s">
        <v>12</v>
      </c>
      <c r="E82" s="27">
        <f>E72+E66+E62+E55</f>
        <v>251769</v>
      </c>
      <c r="F82" s="26">
        <f>F72+F66+F62+F55</f>
        <v>75463.200000000012</v>
      </c>
      <c r="G82" s="26">
        <f t="shared" ref="G82:L82" si="12">G72+G66+G62+G55</f>
        <v>58413.5</v>
      </c>
      <c r="H82" s="26">
        <f t="shared" si="12"/>
        <v>58763.899999999994</v>
      </c>
      <c r="I82" s="26">
        <f t="shared" si="12"/>
        <v>59128.399999999994</v>
      </c>
      <c r="J82" s="26">
        <f t="shared" si="12"/>
        <v>0</v>
      </c>
      <c r="K82" s="26">
        <f t="shared" si="12"/>
        <v>0</v>
      </c>
      <c r="L82" s="26">
        <f t="shared" si="12"/>
        <v>0</v>
      </c>
      <c r="M82" s="44"/>
      <c r="O82" s="292"/>
    </row>
    <row r="83" spans="1:15" ht="36.75" thickBot="1">
      <c r="A83" s="165"/>
      <c r="B83" s="153"/>
      <c r="C83" s="153"/>
      <c r="D83" s="12" t="s">
        <v>13</v>
      </c>
      <c r="E83" s="27">
        <f>E73+E67+E63+E56</f>
        <v>133623.70000000001</v>
      </c>
      <c r="F83" s="26">
        <f>F73+F67+F63+F56</f>
        <v>18677.699999999997</v>
      </c>
      <c r="G83" s="26">
        <f t="shared" ref="G83:L83" si="13">G73+G67+G63+G56</f>
        <v>16358</v>
      </c>
      <c r="H83" s="26">
        <f t="shared" si="13"/>
        <v>16576</v>
      </c>
      <c r="I83" s="26">
        <f t="shared" si="13"/>
        <v>20878</v>
      </c>
      <c r="J83" s="26">
        <f t="shared" si="13"/>
        <v>20378</v>
      </c>
      <c r="K83" s="26">
        <f t="shared" si="13"/>
        <v>20378</v>
      </c>
      <c r="L83" s="26">
        <f t="shared" si="13"/>
        <v>20378</v>
      </c>
      <c r="M83" s="44"/>
      <c r="O83" s="292"/>
    </row>
    <row r="84" spans="1:15" ht="36" customHeight="1" thickBot="1">
      <c r="A84" s="166"/>
      <c r="B84" s="278"/>
      <c r="C84" s="278"/>
      <c r="D84" s="12" t="s">
        <v>14</v>
      </c>
      <c r="E84" s="27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10"/>
      <c r="O84" s="292"/>
    </row>
    <row r="85" spans="1:15" ht="36.75" hidden="1" thickBot="1">
      <c r="A85" s="165"/>
      <c r="B85" s="178" t="s">
        <v>66</v>
      </c>
      <c r="C85" s="178"/>
      <c r="D85" s="17" t="s">
        <v>11</v>
      </c>
      <c r="E85" s="24" t="e">
        <f>F85+G85+H85+I85+J85+K85+L85+#REF!+#REF!+#REF!</f>
        <v>#REF!</v>
      </c>
      <c r="F85" s="25">
        <f>F70</f>
        <v>64237.3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6">
        <v>0</v>
      </c>
      <c r="M85" s="41"/>
    </row>
    <row r="86" spans="1:15" ht="36.75" hidden="1" thickBot="1">
      <c r="A86" s="165"/>
      <c r="B86" s="178"/>
      <c r="C86" s="178"/>
      <c r="D86" s="18" t="s">
        <v>12</v>
      </c>
      <c r="E86" s="30" t="e">
        <f>F86+G86+H86+I86+J86+K86+L86+#REF!+#REF!+#REF!</f>
        <v>#REF!</v>
      </c>
      <c r="F86" s="31">
        <f t="shared" ref="F86:H86" si="14">F55+F62+F66+F72</f>
        <v>75463.199999999997</v>
      </c>
      <c r="G86" s="31">
        <f t="shared" si="14"/>
        <v>58413.5</v>
      </c>
      <c r="H86" s="31">
        <f t="shared" si="14"/>
        <v>58763.899999999994</v>
      </c>
      <c r="I86" s="31">
        <f t="shared" ref="I86:L86" si="15">I55+I62+I66+I72</f>
        <v>59128.399999999994</v>
      </c>
      <c r="J86" s="31">
        <f t="shared" si="15"/>
        <v>0</v>
      </c>
      <c r="K86" s="31">
        <f t="shared" si="15"/>
        <v>0</v>
      </c>
      <c r="L86" s="26">
        <f t="shared" si="15"/>
        <v>0</v>
      </c>
      <c r="M86" s="41"/>
    </row>
    <row r="87" spans="1:15" ht="36.75" hidden="1" thickBot="1">
      <c r="A87" s="165"/>
      <c r="B87" s="178"/>
      <c r="C87" s="178"/>
      <c r="D87" s="18" t="s">
        <v>13</v>
      </c>
      <c r="E87" s="30" t="e">
        <f>F87+G87+H87+I87+J87+K87+L87+#REF!+#REF!+#REF!</f>
        <v>#REF!</v>
      </c>
      <c r="F87" s="31">
        <f t="shared" ref="F87:H87" si="16">F56+F63+F67+F73</f>
        <v>18677.699999999997</v>
      </c>
      <c r="G87" s="31">
        <f t="shared" si="16"/>
        <v>16358</v>
      </c>
      <c r="H87" s="31">
        <f t="shared" si="16"/>
        <v>16576</v>
      </c>
      <c r="I87" s="31">
        <f t="shared" ref="I87:L87" si="17">I56+I63+I67+I73</f>
        <v>20878</v>
      </c>
      <c r="J87" s="31">
        <f t="shared" si="17"/>
        <v>20378</v>
      </c>
      <c r="K87" s="31">
        <f t="shared" si="17"/>
        <v>20378</v>
      </c>
      <c r="L87" s="26">
        <f t="shared" si="17"/>
        <v>20378</v>
      </c>
      <c r="M87" s="41"/>
    </row>
    <row r="88" spans="1:15" ht="36" hidden="1">
      <c r="A88" s="165"/>
      <c r="B88" s="178"/>
      <c r="C88" s="178"/>
      <c r="D88" s="22" t="s">
        <v>14</v>
      </c>
      <c r="E88" s="32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4">
        <v>0</v>
      </c>
      <c r="M88" s="41"/>
    </row>
    <row r="89" spans="1:15" ht="15.75" hidden="1" thickBot="1">
      <c r="A89" s="165"/>
      <c r="B89" s="178"/>
      <c r="C89" s="279"/>
      <c r="D89" s="57" t="s">
        <v>62</v>
      </c>
      <c r="E89" s="58" t="e">
        <f>F89+G89+H89+I89+J89+K89+L89+#REF!+#REF!+#REF!</f>
        <v>#REF!</v>
      </c>
      <c r="F89" s="59">
        <v>0</v>
      </c>
      <c r="G89" s="59">
        <f t="shared" ref="G89:L89" si="18">G85+G86+G87+G88</f>
        <v>74771.5</v>
      </c>
      <c r="H89" s="59">
        <f t="shared" si="18"/>
        <v>75339.899999999994</v>
      </c>
      <c r="I89" s="59">
        <f t="shared" si="18"/>
        <v>80006.399999999994</v>
      </c>
      <c r="J89" s="59">
        <f t="shared" si="18"/>
        <v>20378</v>
      </c>
      <c r="K89" s="59">
        <f t="shared" si="18"/>
        <v>20378</v>
      </c>
      <c r="L89" s="60">
        <f t="shared" si="18"/>
        <v>20378</v>
      </c>
      <c r="M89" s="23"/>
    </row>
    <row r="90" spans="1:15">
      <c r="A90" s="55"/>
      <c r="B90" s="55"/>
      <c r="C90" s="55"/>
      <c r="D90" s="61" t="s">
        <v>101</v>
      </c>
      <c r="E90" s="62">
        <f>E81+E82+E83+E84</f>
        <v>449630</v>
      </c>
      <c r="F90" s="63">
        <f>F81+F82+F83+F84</f>
        <v>158378.20000000001</v>
      </c>
      <c r="G90" s="63">
        <f t="shared" ref="G90:L90" si="19">G81+G82+G83+G84</f>
        <v>74771.5</v>
      </c>
      <c r="H90" s="63">
        <f t="shared" si="19"/>
        <v>75339.899999999994</v>
      </c>
      <c r="I90" s="63">
        <f t="shared" si="19"/>
        <v>80006.399999999994</v>
      </c>
      <c r="J90" s="63">
        <f t="shared" si="19"/>
        <v>20378</v>
      </c>
      <c r="K90" s="63">
        <f t="shared" si="19"/>
        <v>20378</v>
      </c>
      <c r="L90" s="63">
        <f t="shared" si="19"/>
        <v>20378</v>
      </c>
      <c r="O90" s="37">
        <f>O57+O64+O69+O74</f>
        <v>449630.00000000006</v>
      </c>
    </row>
    <row r="91" spans="1:15">
      <c r="E91" s="37" t="s">
        <v>19</v>
      </c>
      <c r="L91" s="15" t="s">
        <v>19</v>
      </c>
    </row>
    <row r="92" spans="1:15" ht="48">
      <c r="A92" s="251" t="s">
        <v>19</v>
      </c>
      <c r="B92" s="302" t="s">
        <v>122</v>
      </c>
      <c r="C92" s="302" t="s">
        <v>19</v>
      </c>
      <c r="D92" s="286" t="s">
        <v>11</v>
      </c>
      <c r="E92" s="78">
        <f>F92+G92+H92+I92+J92+K92+L92</f>
        <v>64237.3</v>
      </c>
      <c r="F92" s="78">
        <f>F42+F81</f>
        <v>64237.3</v>
      </c>
      <c r="G92" s="78">
        <f t="shared" ref="G92:L92" si="20">G42+G81</f>
        <v>0</v>
      </c>
      <c r="H92" s="78">
        <f t="shared" si="20"/>
        <v>0</v>
      </c>
      <c r="I92" s="78">
        <f t="shared" si="20"/>
        <v>0</v>
      </c>
      <c r="J92" s="78">
        <f t="shared" si="20"/>
        <v>0</v>
      </c>
      <c r="K92" s="78">
        <f t="shared" si="20"/>
        <v>0</v>
      </c>
      <c r="L92" s="78">
        <f t="shared" si="20"/>
        <v>0</v>
      </c>
      <c r="M92" s="51"/>
      <c r="O92" s="37" t="s">
        <v>19</v>
      </c>
    </row>
    <row r="93" spans="1:15" ht="36">
      <c r="A93" s="251"/>
      <c r="B93" s="302"/>
      <c r="C93" s="302"/>
      <c r="D93" s="286" t="s">
        <v>12</v>
      </c>
      <c r="E93" s="78">
        <f t="shared" ref="E93:E95" si="21">F93+G93+H93+I93+J93+K93+L93</f>
        <v>642448.19999999995</v>
      </c>
      <c r="F93" s="78">
        <f>F43+F82</f>
        <v>75463.200000000012</v>
      </c>
      <c r="G93" s="78">
        <f t="shared" ref="G93:L93" si="22">G43+G82</f>
        <v>130770.1</v>
      </c>
      <c r="H93" s="78">
        <f t="shared" si="22"/>
        <v>135392.59999999998</v>
      </c>
      <c r="I93" s="78">
        <f t="shared" si="22"/>
        <v>101211.7</v>
      </c>
      <c r="J93" s="78">
        <f t="shared" si="22"/>
        <v>81589.8</v>
      </c>
      <c r="K93" s="78">
        <f t="shared" si="22"/>
        <v>52989.7</v>
      </c>
      <c r="L93" s="78">
        <f t="shared" si="22"/>
        <v>65031.100000000006</v>
      </c>
      <c r="M93" s="51"/>
    </row>
    <row r="94" spans="1:15" ht="36">
      <c r="A94" s="251"/>
      <c r="B94" s="302"/>
      <c r="C94" s="302"/>
      <c r="D94" s="286" t="s">
        <v>13</v>
      </c>
      <c r="E94" s="78">
        <f t="shared" si="21"/>
        <v>217509.65700000001</v>
      </c>
      <c r="F94" s="78">
        <f>F44+F83</f>
        <v>24621.699999999997</v>
      </c>
      <c r="G94" s="78">
        <f t="shared" ref="G94:L94" si="23">G44+G83</f>
        <v>28198</v>
      </c>
      <c r="H94" s="78">
        <f t="shared" si="23"/>
        <v>28487.7</v>
      </c>
      <c r="I94" s="78">
        <f t="shared" si="23"/>
        <v>29669</v>
      </c>
      <c r="J94" s="78">
        <f t="shared" si="23"/>
        <v>32854.6</v>
      </c>
      <c r="K94" s="78">
        <f t="shared" si="23"/>
        <v>33473.557000000001</v>
      </c>
      <c r="L94" s="78">
        <f t="shared" si="23"/>
        <v>40205.1</v>
      </c>
      <c r="M94" s="51"/>
    </row>
    <row r="95" spans="1:15" ht="36">
      <c r="A95" s="251"/>
      <c r="B95" s="302"/>
      <c r="C95" s="302"/>
      <c r="D95" s="286" t="s">
        <v>14</v>
      </c>
      <c r="E95" s="78">
        <f t="shared" si="21"/>
        <v>500</v>
      </c>
      <c r="F95" s="78">
        <f>F45+F84</f>
        <v>0</v>
      </c>
      <c r="G95" s="78">
        <f t="shared" ref="G95:L95" si="24">G45+G84</f>
        <v>500</v>
      </c>
      <c r="H95" s="78">
        <f t="shared" si="24"/>
        <v>0</v>
      </c>
      <c r="I95" s="78">
        <f t="shared" si="24"/>
        <v>0</v>
      </c>
      <c r="J95" s="78">
        <f t="shared" si="24"/>
        <v>0</v>
      </c>
      <c r="K95" s="78">
        <f t="shared" si="24"/>
        <v>0</v>
      </c>
      <c r="L95" s="78">
        <f t="shared" si="24"/>
        <v>0</v>
      </c>
      <c r="M95" s="51"/>
      <c r="O95" s="37">
        <f>E92+E93+E94+E95</f>
        <v>924695.15700000001</v>
      </c>
    </row>
    <row r="96" spans="1:15">
      <c r="A96" s="55"/>
      <c r="B96" s="55"/>
      <c r="C96" s="55"/>
      <c r="D96" s="61" t="s">
        <v>101</v>
      </c>
      <c r="E96" s="63">
        <f>E92+E93+E94+E95</f>
        <v>924695.15700000001</v>
      </c>
      <c r="F96" s="63">
        <f>F92+F93+F94+F95</f>
        <v>164322.20000000001</v>
      </c>
      <c r="G96" s="63">
        <f t="shared" ref="G96:L96" si="25">G92+G93+G94+G95</f>
        <v>159468.1</v>
      </c>
      <c r="H96" s="63">
        <f t="shared" si="25"/>
        <v>163880.29999999999</v>
      </c>
      <c r="I96" s="63">
        <f t="shared" si="25"/>
        <v>130880.7</v>
      </c>
      <c r="J96" s="63">
        <f t="shared" si="25"/>
        <v>114444.4</v>
      </c>
      <c r="K96" s="63">
        <f t="shared" si="25"/>
        <v>86463.256999999998</v>
      </c>
      <c r="L96" s="63">
        <f t="shared" si="25"/>
        <v>105236.20000000001</v>
      </c>
      <c r="M96" s="55"/>
      <c r="N96" s="37">
        <f>F96+G96+H96+I96+J96+K96+L96</f>
        <v>924695.15700000012</v>
      </c>
    </row>
  </sheetData>
  <mergeCells count="115">
    <mergeCell ref="A92:A95"/>
    <mergeCell ref="B92:B95"/>
    <mergeCell ref="C92:C95"/>
    <mergeCell ref="M6:M9"/>
    <mergeCell ref="E7:E9"/>
    <mergeCell ref="F7:L7"/>
    <mergeCell ref="D6:D9"/>
    <mergeCell ref="A6:A9"/>
    <mergeCell ref="E6:L6"/>
    <mergeCell ref="C6:C9"/>
    <mergeCell ref="B6:B9"/>
    <mergeCell ref="M54:M57"/>
    <mergeCell ref="A42:A46"/>
    <mergeCell ref="B42:B46"/>
    <mergeCell ref="C42:C46"/>
    <mergeCell ref="C27:C31"/>
    <mergeCell ref="D27:D28"/>
    <mergeCell ref="E27:E28"/>
    <mergeCell ref="A27:A31"/>
    <mergeCell ref="D25:D26"/>
    <mergeCell ref="E25:E26"/>
    <mergeCell ref="F25:F26"/>
    <mergeCell ref="B27:B31"/>
    <mergeCell ref="L25:L26"/>
    <mergeCell ref="I25:I26"/>
    <mergeCell ref="J25:J26"/>
    <mergeCell ref="K25:K26"/>
    <mergeCell ref="G25:G26"/>
    <mergeCell ref="F27:F28"/>
    <mergeCell ref="I27:I28"/>
    <mergeCell ref="A11:A14"/>
    <mergeCell ref="B11:B14"/>
    <mergeCell ref="C11:C14"/>
    <mergeCell ref="A1:M1"/>
    <mergeCell ref="A2:M2"/>
    <mergeCell ref="A3:M3"/>
    <mergeCell ref="A38:A41"/>
    <mergeCell ref="B38:B41"/>
    <mergeCell ref="C38:C41"/>
    <mergeCell ref="A33:A34"/>
    <mergeCell ref="B33:B34"/>
    <mergeCell ref="C33:C34"/>
    <mergeCell ref="G27:G28"/>
    <mergeCell ref="H27:H28"/>
    <mergeCell ref="H25:H26"/>
    <mergeCell ref="A18:A21"/>
    <mergeCell ref="B18:B21"/>
    <mergeCell ref="C18:C21"/>
    <mergeCell ref="A22:A26"/>
    <mergeCell ref="B22:B26"/>
    <mergeCell ref="C22:C26"/>
    <mergeCell ref="J27:J28"/>
    <mergeCell ref="K27:K28"/>
    <mergeCell ref="A16:A17"/>
    <mergeCell ref="B16:B17"/>
    <mergeCell ref="A5:M5"/>
    <mergeCell ref="L27:L28"/>
    <mergeCell ref="A48:M48"/>
    <mergeCell ref="A49:A52"/>
    <mergeCell ref="B49:B52"/>
    <mergeCell ref="C49:C52"/>
    <mergeCell ref="D49:D52"/>
    <mergeCell ref="E49:L49"/>
    <mergeCell ref="M49:M52"/>
    <mergeCell ref="E50:E52"/>
    <mergeCell ref="F50:L50"/>
    <mergeCell ref="J70:J71"/>
    <mergeCell ref="K70:K71"/>
    <mergeCell ref="L70:L71"/>
    <mergeCell ref="G68:G69"/>
    <mergeCell ref="H68:H69"/>
    <mergeCell ref="A54:A57"/>
    <mergeCell ref="B54:B57"/>
    <mergeCell ref="C54:C57"/>
    <mergeCell ref="A59:A60"/>
    <mergeCell ref="B59:B60"/>
    <mergeCell ref="A61:A64"/>
    <mergeCell ref="B61:B64"/>
    <mergeCell ref="C61:C64"/>
    <mergeCell ref="A85:A89"/>
    <mergeCell ref="B85:B89"/>
    <mergeCell ref="C85:C89"/>
    <mergeCell ref="A76:A77"/>
    <mergeCell ref="B76:B77"/>
    <mergeCell ref="C76:C77"/>
    <mergeCell ref="A65:A69"/>
    <mergeCell ref="B65:B69"/>
    <mergeCell ref="C65:C69"/>
    <mergeCell ref="A70:A74"/>
    <mergeCell ref="B70:B74"/>
    <mergeCell ref="C70:C74"/>
    <mergeCell ref="A4:M4"/>
    <mergeCell ref="M11:M14"/>
    <mergeCell ref="M18:M21"/>
    <mergeCell ref="M22:M26"/>
    <mergeCell ref="M27:M31"/>
    <mergeCell ref="I68:I69"/>
    <mergeCell ref="J68:J69"/>
    <mergeCell ref="K68:K69"/>
    <mergeCell ref="A81:A84"/>
    <mergeCell ref="B81:B84"/>
    <mergeCell ref="C81:C84"/>
    <mergeCell ref="D68:D69"/>
    <mergeCell ref="E68:E69"/>
    <mergeCell ref="F68:F69"/>
    <mergeCell ref="M61:M64"/>
    <mergeCell ref="M65:M69"/>
    <mergeCell ref="M70:M74"/>
    <mergeCell ref="L68:L69"/>
    <mergeCell ref="D70:D71"/>
    <mergeCell ref="E70:E71"/>
    <mergeCell ref="F70:F71"/>
    <mergeCell ref="G70:G71"/>
    <mergeCell ref="H70:H71"/>
    <mergeCell ref="I70:I7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Подпрограмма 1  ++</vt:lpstr>
      <vt:lpstr>ВСЕГО </vt:lpstr>
      <vt:lpstr>Подпрограмма 2 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Валентина</cp:lastModifiedBy>
  <cp:lastPrinted>2025-02-05T08:16:22Z</cp:lastPrinted>
  <dcterms:created xsi:type="dcterms:W3CDTF">2023-02-08T14:17:31Z</dcterms:created>
  <dcterms:modified xsi:type="dcterms:W3CDTF">2025-02-05T14:19:31Z</dcterms:modified>
</cp:coreProperties>
</file>