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 (2)" sheetId="4" r:id="rId1"/>
  </sheets>
  <definedNames>
    <definedName name="_xlnm.Print_Area" localSheetId="0">'Лист1 (2)'!$A$1:$M$42</definedName>
  </definedNames>
  <calcPr calcId="144525"/>
</workbook>
</file>

<file path=xl/calcChain.xml><?xml version="1.0" encoding="utf-8"?>
<calcChain xmlns="http://schemas.openxmlformats.org/spreadsheetml/2006/main">
  <c r="I16" i="4" l="1"/>
  <c r="I24" i="4"/>
  <c r="I27" i="4"/>
  <c r="F16" i="4" l="1"/>
  <c r="F15" i="4" s="1"/>
  <c r="H27" i="4"/>
  <c r="H34" i="4"/>
  <c r="H33" i="4"/>
  <c r="H32" i="4"/>
  <c r="H31" i="4"/>
  <c r="E27" i="4"/>
  <c r="G16" i="4"/>
  <c r="J16" i="4"/>
  <c r="L16" i="4"/>
  <c r="M16" i="4"/>
  <c r="E33" i="4"/>
  <c r="E34" i="4"/>
  <c r="E35" i="4"/>
  <c r="E36" i="4"/>
  <c r="E37" i="4"/>
  <c r="E38" i="4"/>
  <c r="E39" i="4"/>
  <c r="E32" i="4"/>
  <c r="K22" i="4"/>
  <c r="F30" i="4"/>
  <c r="G30" i="4"/>
  <c r="I30" i="4"/>
  <c r="J30" i="4"/>
  <c r="L30" i="4"/>
  <c r="M30" i="4"/>
  <c r="E18" i="4"/>
  <c r="H18" i="4"/>
  <c r="K18" i="4"/>
  <c r="E19" i="4"/>
  <c r="H19" i="4"/>
  <c r="K19" i="4"/>
  <c r="E20" i="4"/>
  <c r="H20" i="4"/>
  <c r="K20" i="4"/>
  <c r="E21" i="4"/>
  <c r="H21" i="4"/>
  <c r="K21" i="4"/>
  <c r="E22" i="4"/>
  <c r="H22" i="4"/>
  <c r="E23" i="4"/>
  <c r="H23" i="4"/>
  <c r="K23" i="4"/>
  <c r="F24" i="4"/>
  <c r="G24" i="4"/>
  <c r="J24" i="4"/>
  <c r="L24" i="4"/>
  <c r="K24" i="4" s="1"/>
  <c r="M24" i="4"/>
  <c r="E26" i="4"/>
  <c r="K26" i="4"/>
  <c r="K27" i="4"/>
  <c r="E28" i="4"/>
  <c r="H28" i="4"/>
  <c r="K28" i="4"/>
  <c r="E29" i="4"/>
  <c r="H29" i="4"/>
  <c r="K29" i="4"/>
  <c r="E31" i="4"/>
  <c r="K31" i="4"/>
  <c r="K32" i="4"/>
  <c r="K33" i="4"/>
  <c r="K34" i="4"/>
  <c r="H35" i="4"/>
  <c r="K35" i="4"/>
  <c r="H36" i="4"/>
  <c r="K36" i="4"/>
  <c r="H37" i="4"/>
  <c r="K37" i="4"/>
  <c r="H38" i="4"/>
  <c r="K38" i="4"/>
  <c r="H39" i="4"/>
  <c r="K39" i="4"/>
  <c r="M15" i="4" l="1"/>
  <c r="M40" i="4" s="1"/>
  <c r="H30" i="4"/>
  <c r="H24" i="4"/>
  <c r="H26" i="4"/>
  <c r="H16" i="4"/>
  <c r="E30" i="4"/>
  <c r="F40" i="4"/>
  <c r="K30" i="4"/>
  <c r="G15" i="4"/>
  <c r="G40" i="4" s="1"/>
  <c r="E24" i="4"/>
  <c r="J15" i="4"/>
  <c r="J40" i="4" s="1"/>
  <c r="K16" i="4"/>
  <c r="L15" i="4"/>
  <c r="E16" i="4"/>
  <c r="E15" i="4" l="1"/>
  <c r="E40" i="4" s="1"/>
  <c r="I15" i="4"/>
  <c r="I40" i="4" s="1"/>
  <c r="H40" i="4" s="1"/>
  <c r="K15" i="4"/>
  <c r="L40" i="4"/>
  <c r="K40" i="4" s="1"/>
  <c r="H15" i="4" l="1"/>
</calcChain>
</file>

<file path=xl/sharedStrings.xml><?xml version="1.0" encoding="utf-8"?>
<sst xmlns="http://schemas.openxmlformats.org/spreadsheetml/2006/main" count="63" uniqueCount="52">
  <si>
    <t xml:space="preserve">Сведения </t>
  </si>
  <si>
    <t>о численности и расходах на оплату труда (с начислениями) выборных должностных лиц местного самоуправления,</t>
  </si>
  <si>
    <t xml:space="preserve">      осуществляющих свои полномочия на постоянной основе, муниципальных служащих в органах местного самоуправления </t>
  </si>
  <si>
    <t>Фактически</t>
  </si>
  <si>
    <t>численность</t>
  </si>
  <si>
    <t xml:space="preserve">      в том числе</t>
  </si>
  <si>
    <t>по фонд.опл.</t>
  </si>
  <si>
    <t xml:space="preserve">     в том числе</t>
  </si>
  <si>
    <t>исполнено по</t>
  </si>
  <si>
    <t xml:space="preserve">Наименование </t>
  </si>
  <si>
    <t>работн.орган.</t>
  </si>
  <si>
    <t>труда с нач.</t>
  </si>
  <si>
    <t xml:space="preserve">опл.труда с </t>
  </si>
  <si>
    <t>самоуправл.</t>
  </si>
  <si>
    <t>муницип.</t>
  </si>
  <si>
    <t>не мун.</t>
  </si>
  <si>
    <t>по справочн.</t>
  </si>
  <si>
    <t>начислен.по</t>
  </si>
  <si>
    <t xml:space="preserve"> (ед.)</t>
  </si>
  <si>
    <t>служащ.</t>
  </si>
  <si>
    <t xml:space="preserve">таблице к мес. </t>
  </si>
  <si>
    <t>справоч.табл.</t>
  </si>
  <si>
    <t>ИТОГО</t>
  </si>
  <si>
    <t>Среднесписоч.</t>
  </si>
  <si>
    <t>Муниципал.р-он с субвенц.</t>
  </si>
  <si>
    <t>Муниципальный район</t>
  </si>
  <si>
    <t>в том числе:</t>
  </si>
  <si>
    <t>Администрация района</t>
  </si>
  <si>
    <t>Совет народных депутатов</t>
  </si>
  <si>
    <t>Финансовый отдел</t>
  </si>
  <si>
    <t>Ревизионная комиссия</t>
  </si>
  <si>
    <t>Отдел по образованию</t>
  </si>
  <si>
    <t>Отдел по культуре</t>
  </si>
  <si>
    <t>Субвенции:</t>
  </si>
  <si>
    <t>Комис.по делам нес.</t>
  </si>
  <si>
    <t>Опека и попечительство</t>
  </si>
  <si>
    <t>Ведение регистра</t>
  </si>
  <si>
    <t>Администр.комиссия</t>
  </si>
  <si>
    <t>Поселения всего:</t>
  </si>
  <si>
    <t>Городское поселение</t>
  </si>
  <si>
    <t>Байчуровское с/пос.</t>
  </si>
  <si>
    <t>Вихляевское с/пос.</t>
  </si>
  <si>
    <t>Добровольское с/пос.</t>
  </si>
  <si>
    <t>Мазурское с/пос.</t>
  </si>
  <si>
    <t>Октябрьское с/пос.</t>
  </si>
  <si>
    <t>Песковское с/пос.</t>
  </si>
  <si>
    <t>Рождественское с/пос.</t>
  </si>
  <si>
    <t>Самодуровское с/пос.</t>
  </si>
  <si>
    <t>Поворинского муниципального района по состоянию на 01.04.2025 года</t>
  </si>
  <si>
    <t>План 2025</t>
  </si>
  <si>
    <t>отч. 01.04.25</t>
  </si>
  <si>
    <t>к отч. 01.04.25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</si>
</sst>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(&quot;$&quot;* #,##0.00_);_(&quot;$&quot;* \(#,##0.00\);_(&quot;$&quot;* &quot;-&quot;??_);_(@_)"/>
    <numFmt numFmtId="166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0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9" xfId="0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13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166" fontId="3" fillId="2" borderId="7" xfId="0" applyNumberFormat="1" applyFont="1" applyFill="1" applyBorder="1"/>
    <xf numFmtId="166" fontId="3" fillId="2" borderId="0" xfId="0" applyNumberFormat="1" applyFont="1" applyFill="1" applyBorder="1"/>
    <xf numFmtId="4" fontId="3" fillId="2" borderId="7" xfId="0" applyNumberFormat="1" applyFont="1" applyFill="1" applyBorder="1"/>
    <xf numFmtId="4" fontId="3" fillId="2" borderId="6" xfId="0" applyNumberFormat="1" applyFont="1" applyFill="1" applyBorder="1"/>
    <xf numFmtId="166" fontId="2" fillId="0" borderId="15" xfId="0" applyNumberFormat="1" applyFont="1" applyFill="1" applyBorder="1"/>
    <xf numFmtId="0" fontId="0" fillId="0" borderId="0" xfId="0" applyFill="1"/>
    <xf numFmtId="166" fontId="2" fillId="0" borderId="7" xfId="0" applyNumberFormat="1" applyFont="1" applyFill="1" applyBorder="1"/>
    <xf numFmtId="0" fontId="4" fillId="0" borderId="0" xfId="0" applyFont="1" applyFill="1"/>
    <xf numFmtId="166" fontId="2" fillId="0" borderId="0" xfId="0" applyNumberFormat="1" applyFont="1" applyFill="1" applyBorder="1"/>
    <xf numFmtId="4" fontId="2" fillId="0" borderId="7" xfId="0" applyNumberFormat="1" applyFont="1" applyFill="1" applyBorder="1"/>
    <xf numFmtId="4" fontId="2" fillId="0" borderId="6" xfId="0" applyNumberFormat="1" applyFont="1" applyFill="1" applyBorder="1"/>
    <xf numFmtId="4" fontId="2" fillId="2" borderId="7" xfId="0" applyNumberFormat="1" applyFont="1" applyFill="1" applyBorder="1"/>
    <xf numFmtId="0" fontId="3" fillId="2" borderId="5" xfId="0" applyFont="1" applyFill="1" applyBorder="1"/>
    <xf numFmtId="0" fontId="3" fillId="2" borderId="0" xfId="0" applyFont="1" applyFill="1" applyBorder="1"/>
    <xf numFmtId="0" fontId="3" fillId="2" borderId="6" xfId="0" applyFont="1" applyFill="1" applyBorder="1"/>
    <xf numFmtId="0" fontId="6" fillId="0" borderId="0" xfId="0" applyFont="1"/>
    <xf numFmtId="0" fontId="5" fillId="0" borderId="0" xfId="0" applyFont="1"/>
    <xf numFmtId="166" fontId="2" fillId="0" borderId="14" xfId="0" applyNumberFormat="1" applyFont="1" applyFill="1" applyBorder="1"/>
    <xf numFmtId="4" fontId="2" fillId="0" borderId="12" xfId="0" applyNumberFormat="1" applyFont="1" applyFill="1" applyBorder="1"/>
    <xf numFmtId="4" fontId="2" fillId="0" borderId="0" xfId="0" applyNumberFormat="1" applyFont="1" applyFill="1" applyBorder="1"/>
    <xf numFmtId="4" fontId="2" fillId="0" borderId="15" xfId="0" applyNumberFormat="1" applyFont="1" applyFill="1" applyBorder="1"/>
    <xf numFmtId="4" fontId="2" fillId="0" borderId="4" xfId="0" applyNumberFormat="1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166" fontId="2" fillId="2" borderId="12" xfId="0" applyNumberFormat="1" applyFont="1" applyFill="1" applyBorder="1"/>
    <xf numFmtId="166" fontId="2" fillId="2" borderId="15" xfId="0" applyNumberFormat="1" applyFont="1" applyFill="1" applyBorder="1"/>
    <xf numFmtId="4" fontId="2" fillId="2" borderId="12" xfId="0" applyNumberFormat="1" applyFont="1" applyFill="1" applyBorder="1"/>
    <xf numFmtId="4" fontId="2" fillId="2" borderId="15" xfId="0" applyNumberFormat="1" applyFont="1" applyFill="1" applyBorder="1"/>
    <xf numFmtId="4" fontId="2" fillId="2" borderId="13" xfId="0" applyNumberFormat="1" applyFont="1" applyFill="1" applyBorder="1"/>
    <xf numFmtId="4" fontId="2" fillId="2" borderId="0" xfId="0" applyNumberFormat="1" applyFont="1" applyFill="1" applyBorder="1"/>
    <xf numFmtId="166" fontId="2" fillId="0" borderId="12" xfId="0" applyNumberFormat="1" applyFont="1" applyFill="1" applyBorder="1"/>
    <xf numFmtId="4" fontId="2" fillId="0" borderId="13" xfId="0" applyNumberFormat="1" applyFont="1" applyFill="1" applyBorder="1"/>
    <xf numFmtId="166" fontId="2" fillId="2" borderId="10" xfId="0" applyNumberFormat="1" applyFont="1" applyFill="1" applyBorder="1"/>
    <xf numFmtId="166" fontId="2" fillId="2" borderId="14" xfId="0" applyNumberFormat="1" applyFont="1" applyFill="1" applyBorder="1"/>
    <xf numFmtId="4" fontId="2" fillId="2" borderId="10" xfId="0" applyNumberFormat="1" applyFont="1" applyFill="1" applyBorder="1"/>
    <xf numFmtId="4" fontId="2" fillId="2" borderId="14" xfId="0" applyNumberFormat="1" applyFont="1" applyFill="1" applyBorder="1"/>
    <xf numFmtId="4" fontId="2" fillId="2" borderId="9" xfId="0" applyNumberFormat="1" applyFont="1" applyFill="1" applyBorder="1"/>
    <xf numFmtId="0" fontId="4" fillId="0" borderId="0" xfId="0" applyFont="1"/>
    <xf numFmtId="0" fontId="4" fillId="0" borderId="3" xfId="0" applyFont="1" applyBorder="1"/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6" fontId="4" fillId="0" borderId="0" xfId="0" applyNumberFormat="1" applyFont="1"/>
    <xf numFmtId="4" fontId="7" fillId="0" borderId="6" xfId="0" applyNumberFormat="1" applyFont="1" applyFill="1" applyBorder="1"/>
    <xf numFmtId="166" fontId="8" fillId="0" borderId="12" xfId="0" applyNumberFormat="1" applyFont="1" applyFill="1" applyBorder="1"/>
    <xf numFmtId="166" fontId="8" fillId="0" borderId="15" xfId="0" applyNumberFormat="1" applyFont="1" applyFill="1" applyBorder="1"/>
    <xf numFmtId="166" fontId="8" fillId="0" borderId="0" xfId="0" applyNumberFormat="1" applyFont="1" applyFill="1" applyBorder="1"/>
    <xf numFmtId="4" fontId="8" fillId="0" borderId="15" xfId="0" applyNumberFormat="1" applyFont="1" applyFill="1" applyBorder="1"/>
    <xf numFmtId="4" fontId="8" fillId="0" borderId="13" xfId="0" applyNumberFormat="1" applyFont="1" applyFill="1" applyBorder="1"/>
    <xf numFmtId="4" fontId="8" fillId="2" borderId="15" xfId="0" applyNumberFormat="1" applyFont="1" applyFill="1" applyBorder="1"/>
    <xf numFmtId="4" fontId="8" fillId="0" borderId="7" xfId="0" applyNumberFormat="1" applyFont="1" applyFill="1" applyBorder="1"/>
    <xf numFmtId="4" fontId="8" fillId="2" borderId="7" xfId="0" applyNumberFormat="1" applyFont="1" applyFill="1" applyBorder="1"/>
    <xf numFmtId="4" fontId="8" fillId="0" borderId="4" xfId="0" applyNumberFormat="1" applyFont="1" applyFill="1" applyBorder="1"/>
    <xf numFmtId="4" fontId="8" fillId="2" borderId="4" xfId="0" applyNumberFormat="1" applyFont="1" applyFill="1" applyBorder="1"/>
    <xf numFmtId="4" fontId="8" fillId="0" borderId="3" xfId="0" applyNumberFormat="1" applyFont="1" applyFill="1" applyBorder="1"/>
    <xf numFmtId="4" fontId="8" fillId="0" borderId="6" xfId="0" applyNumberFormat="1" applyFont="1" applyFill="1" applyBorder="1"/>
    <xf numFmtId="4" fontId="8" fillId="0" borderId="14" xfId="0" applyNumberFormat="1" applyFont="1" applyFill="1" applyBorder="1"/>
    <xf numFmtId="4" fontId="8" fillId="0" borderId="9" xfId="0" applyNumberFormat="1" applyFont="1" applyFill="1" applyBorder="1"/>
    <xf numFmtId="4" fontId="8" fillId="2" borderId="14" xfId="0" applyNumberFormat="1" applyFont="1" applyFill="1" applyBorder="1"/>
    <xf numFmtId="2" fontId="4" fillId="0" borderId="0" xfId="0" applyNumberFormat="1" applyFont="1"/>
    <xf numFmtId="4" fontId="0" fillId="0" borderId="0" xfId="0" applyNumberFormat="1" applyFill="1"/>
    <xf numFmtId="4" fontId="4" fillId="0" borderId="0" xfId="0" applyNumberFormat="1" applyFont="1"/>
    <xf numFmtId="4" fontId="7" fillId="0" borderId="13" xfId="0" applyNumberFormat="1" applyFont="1" applyFill="1" applyBorder="1"/>
    <xf numFmtId="166" fontId="9" fillId="0" borderId="14" xfId="0" applyNumberFormat="1" applyFont="1" applyFill="1" applyBorder="1"/>
    <xf numFmtId="166" fontId="8" fillId="0" borderId="7" xfId="0" applyNumberFormat="1" applyFont="1" applyFill="1" applyBorder="1"/>
    <xf numFmtId="4" fontId="9" fillId="0" borderId="0" xfId="0" applyNumberFormat="1" applyFont="1" applyFill="1" applyBorder="1"/>
    <xf numFmtId="166" fontId="9" fillId="0" borderId="15" xfId="0" applyNumberFormat="1" applyFont="1" applyFill="1" applyBorder="1"/>
    <xf numFmtId="166" fontId="9" fillId="0" borderId="7" xfId="0" applyNumberFormat="1" applyFont="1" applyFill="1" applyBorder="1"/>
    <xf numFmtId="4" fontId="9" fillId="0" borderId="12" xfId="0" applyNumberFormat="1" applyFont="1" applyFill="1" applyBorder="1"/>
    <xf numFmtId="4" fontId="0" fillId="0" borderId="0" xfId="0" applyNumberFormat="1" applyFont="1" applyFill="1"/>
    <xf numFmtId="166" fontId="9" fillId="0" borderId="4" xfId="0" applyNumberFormat="1" applyFont="1" applyFill="1" applyBorder="1"/>
    <xf numFmtId="4" fontId="9" fillId="0" borderId="15" xfId="0" applyNumberFormat="1" applyFont="1" applyFill="1" applyBorder="1"/>
    <xf numFmtId="166" fontId="8" fillId="0" borderId="2" xfId="0" applyNumberFormat="1" applyFont="1" applyFill="1" applyBorder="1"/>
    <xf numFmtId="166" fontId="8" fillId="0" borderId="4" xfId="0" applyNumberFormat="1" applyFont="1" applyFill="1" applyBorder="1"/>
    <xf numFmtId="4" fontId="9" fillId="0" borderId="2" xfId="0" applyNumberFormat="1" applyFont="1" applyFill="1" applyBorder="1"/>
    <xf numFmtId="166" fontId="8" fillId="0" borderId="10" xfId="0" applyNumberFormat="1" applyFont="1" applyFill="1" applyBorder="1"/>
    <xf numFmtId="166" fontId="8" fillId="0" borderId="14" xfId="0" applyNumberFormat="1" applyFont="1" applyFill="1" applyBorder="1"/>
    <xf numFmtId="4" fontId="9" fillId="0" borderId="10" xfId="0" applyNumberFormat="1" applyFont="1" applyFill="1" applyBorder="1"/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5" fontId="2" fillId="2" borderId="11" xfId="1" applyNumberFormat="1" applyFont="1" applyFill="1" applyBorder="1" applyAlignment="1">
      <alignment horizontal="center"/>
    </xf>
    <xf numFmtId="165" fontId="2" fillId="2" borderId="12" xfId="1" applyNumberFormat="1" applyFont="1" applyFill="1" applyBorder="1" applyAlignment="1">
      <alignment horizontal="center"/>
    </xf>
    <xf numFmtId="165" fontId="2" fillId="2" borderId="13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43"/>
  <sheetViews>
    <sheetView tabSelected="1" view="pageBreakPreview" topLeftCell="A25" zoomScaleNormal="100" zoomScaleSheetLayoutView="100" workbookViewId="0">
      <selection activeCell="E47" sqref="E47"/>
    </sheetView>
  </sheetViews>
  <sheetFormatPr defaultRowHeight="15" x14ac:dyDescent="0.25"/>
  <cols>
    <col min="4" max="4" width="14.5703125" customWidth="1"/>
    <col min="5" max="5" width="16.140625" style="39" customWidth="1"/>
    <col min="6" max="7" width="8.7109375" customWidth="1"/>
    <col min="8" max="8" width="19" customWidth="1"/>
    <col min="9" max="9" width="16" customWidth="1"/>
    <col min="10" max="10" width="15.42578125" customWidth="1"/>
    <col min="11" max="11" width="15.85546875" customWidth="1"/>
    <col min="12" max="12" width="14.7109375" customWidth="1"/>
    <col min="13" max="13" width="15.42578125" customWidth="1"/>
    <col min="14" max="14" width="16.5703125" customWidth="1"/>
  </cols>
  <sheetData>
    <row r="3" spans="2:14" x14ac:dyDescent="0.25">
      <c r="D3" s="1"/>
      <c r="E3" s="38"/>
      <c r="F3" s="111" t="s">
        <v>0</v>
      </c>
      <c r="G3" s="111"/>
      <c r="H3" s="111"/>
      <c r="I3" s="111"/>
      <c r="J3" s="1"/>
      <c r="K3" s="1"/>
      <c r="L3" s="1"/>
    </row>
    <row r="4" spans="2:14" x14ac:dyDescent="0.25">
      <c r="C4" s="111" t="s">
        <v>1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spans="2:14" x14ac:dyDescent="0.25">
      <c r="C5" s="112" t="s">
        <v>2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2:14" x14ac:dyDescent="0.25">
      <c r="C6" s="1"/>
      <c r="D6" s="111" t="s">
        <v>48</v>
      </c>
      <c r="E6" s="111"/>
      <c r="F6" s="111"/>
      <c r="G6" s="111"/>
      <c r="H6" s="111"/>
      <c r="I6" s="111"/>
      <c r="J6" s="111"/>
      <c r="K6" s="111"/>
      <c r="L6" s="111"/>
    </row>
    <row r="7" spans="2:14" x14ac:dyDescent="0.25">
      <c r="C7" s="1"/>
      <c r="D7" s="1"/>
      <c r="E7" s="38"/>
      <c r="F7" s="1"/>
      <c r="G7" s="1"/>
    </row>
    <row r="8" spans="2:14" ht="15.75" thickBot="1" x14ac:dyDescent="0.3"/>
    <row r="9" spans="2:14" x14ac:dyDescent="0.25">
      <c r="B9" s="2"/>
      <c r="C9" s="3"/>
      <c r="D9" s="64"/>
      <c r="E9" s="65" t="s">
        <v>23</v>
      </c>
      <c r="F9" s="66"/>
      <c r="G9" s="67"/>
      <c r="H9" s="65" t="s">
        <v>49</v>
      </c>
      <c r="I9" s="68"/>
      <c r="J9" s="68"/>
      <c r="K9" s="65" t="s">
        <v>3</v>
      </c>
      <c r="L9" s="3"/>
      <c r="M9" s="4"/>
    </row>
    <row r="10" spans="2:14" ht="15.75" thickBot="1" x14ac:dyDescent="0.3">
      <c r="B10" s="5"/>
      <c r="C10" s="6"/>
      <c r="D10" s="7"/>
      <c r="E10" s="49" t="s">
        <v>4</v>
      </c>
      <c r="F10" s="113" t="s">
        <v>5</v>
      </c>
      <c r="G10" s="114"/>
      <c r="H10" s="49" t="s">
        <v>6</v>
      </c>
      <c r="I10" s="115" t="s">
        <v>7</v>
      </c>
      <c r="J10" s="115"/>
      <c r="K10" s="49" t="s">
        <v>8</v>
      </c>
      <c r="L10" s="115" t="s">
        <v>5</v>
      </c>
      <c r="M10" s="116"/>
    </row>
    <row r="11" spans="2:14" x14ac:dyDescent="0.25">
      <c r="B11" s="105" t="s">
        <v>9</v>
      </c>
      <c r="C11" s="106"/>
      <c r="D11" s="107"/>
      <c r="E11" s="8" t="s">
        <v>10</v>
      </c>
      <c r="F11" s="9"/>
      <c r="G11" s="9"/>
      <c r="H11" s="8" t="s">
        <v>11</v>
      </c>
      <c r="I11" s="10"/>
      <c r="J11" s="11"/>
      <c r="K11" s="8" t="s">
        <v>12</v>
      </c>
      <c r="L11" s="9"/>
      <c r="M11" s="9"/>
    </row>
    <row r="12" spans="2:14" x14ac:dyDescent="0.25">
      <c r="B12" s="12"/>
      <c r="C12" s="13"/>
      <c r="D12" s="14"/>
      <c r="E12" s="8" t="s">
        <v>13</v>
      </c>
      <c r="F12" s="8" t="s">
        <v>14</v>
      </c>
      <c r="G12" s="8" t="s">
        <v>15</v>
      </c>
      <c r="H12" s="8" t="s">
        <v>16</v>
      </c>
      <c r="I12" s="48" t="s">
        <v>14</v>
      </c>
      <c r="J12" s="47" t="s">
        <v>15</v>
      </c>
      <c r="K12" s="8" t="s">
        <v>17</v>
      </c>
      <c r="L12" s="8" t="s">
        <v>14</v>
      </c>
      <c r="M12" s="8" t="s">
        <v>15</v>
      </c>
    </row>
    <row r="13" spans="2:14" ht="15.75" thickBot="1" x14ac:dyDescent="0.3">
      <c r="B13" s="15"/>
      <c r="C13" s="16"/>
      <c r="D13" s="17"/>
      <c r="E13" s="8" t="s">
        <v>18</v>
      </c>
      <c r="F13" s="8" t="s">
        <v>19</v>
      </c>
      <c r="G13" s="8" t="s">
        <v>19</v>
      </c>
      <c r="H13" s="8" t="s">
        <v>20</v>
      </c>
      <c r="I13" s="48" t="s">
        <v>19</v>
      </c>
      <c r="J13" s="47" t="s">
        <v>19</v>
      </c>
      <c r="K13" s="8" t="s">
        <v>21</v>
      </c>
      <c r="L13" s="8" t="s">
        <v>19</v>
      </c>
      <c r="M13" s="8" t="s">
        <v>19</v>
      </c>
    </row>
    <row r="14" spans="2:14" ht="15.75" thickBot="1" x14ac:dyDescent="0.3">
      <c r="B14" s="108"/>
      <c r="C14" s="109"/>
      <c r="D14" s="110"/>
      <c r="E14" s="8"/>
      <c r="F14" s="8"/>
      <c r="G14" s="8"/>
      <c r="H14" s="18" t="s">
        <v>50</v>
      </c>
      <c r="I14" s="48"/>
      <c r="J14" s="47"/>
      <c r="K14" s="18" t="s">
        <v>51</v>
      </c>
      <c r="L14" s="18"/>
      <c r="M14" s="18"/>
    </row>
    <row r="15" spans="2:14" ht="15.75" thickBot="1" x14ac:dyDescent="0.3">
      <c r="B15" s="45" t="s">
        <v>24</v>
      </c>
      <c r="C15" s="46"/>
      <c r="D15" s="19"/>
      <c r="E15" s="27">
        <f t="shared" ref="E15:E22" si="0">SUM(F15:G15)</f>
        <v>57</v>
      </c>
      <c r="F15" s="50">
        <f>SUM(F16+F24)</f>
        <v>34</v>
      </c>
      <c r="G15" s="51">
        <f t="shared" ref="G15:M15" si="1">SUM(G16+G24)</f>
        <v>23</v>
      </c>
      <c r="H15" s="52">
        <f>SUM(I15:J15)</f>
        <v>53489100</v>
      </c>
      <c r="I15" s="53">
        <f>SUM(I16+I24)</f>
        <v>38469672.100000001</v>
      </c>
      <c r="J15" s="53">
        <f t="shared" si="1"/>
        <v>15019427.9</v>
      </c>
      <c r="K15" s="52">
        <f>SUM(L15:M15)</f>
        <v>9988493.2599999998</v>
      </c>
      <c r="L15" s="53">
        <f t="shared" si="1"/>
        <v>7303842.4699999997</v>
      </c>
      <c r="M15" s="54">
        <f t="shared" si="1"/>
        <v>2684650.79</v>
      </c>
    </row>
    <row r="16" spans="2:14" ht="15.75" thickBot="1" x14ac:dyDescent="0.3">
      <c r="B16" s="45" t="s">
        <v>25</v>
      </c>
      <c r="C16" s="46"/>
      <c r="D16" s="19"/>
      <c r="E16" s="40">
        <f t="shared" si="0"/>
        <v>51</v>
      </c>
      <c r="F16" s="50">
        <f>SUM(F18:F23)</f>
        <v>28</v>
      </c>
      <c r="G16" s="51">
        <f t="shared" ref="G16" si="2">SUM(G18:G23)</f>
        <v>23</v>
      </c>
      <c r="H16" s="52">
        <f>SUM(I16:J16)</f>
        <v>49949100</v>
      </c>
      <c r="I16" s="53">
        <f>I18+I19+I20+I21+I22+I23</f>
        <v>34929672.100000001</v>
      </c>
      <c r="J16" s="53">
        <f>SUM(J18:J23)</f>
        <v>15019427.9</v>
      </c>
      <c r="K16" s="52">
        <f t="shared" ref="K16" si="3">SUM(L16:M16)</f>
        <v>9345641.0399999991</v>
      </c>
      <c r="L16" s="53">
        <f>L18+L19+L20+L21+L22+L23</f>
        <v>6660990.25</v>
      </c>
      <c r="M16" s="54">
        <f>SUM(M18:M23)</f>
        <v>2684650.79</v>
      </c>
    </row>
    <row r="17" spans="2:14" ht="15.75" thickBot="1" x14ac:dyDescent="0.3">
      <c r="B17" s="20" t="s">
        <v>26</v>
      </c>
      <c r="C17" s="21"/>
      <c r="D17" s="22"/>
      <c r="E17" s="40"/>
      <c r="F17" s="24"/>
      <c r="G17" s="23"/>
      <c r="H17" s="55"/>
      <c r="I17" s="25"/>
      <c r="J17" s="25"/>
      <c r="K17" s="55"/>
      <c r="L17" s="25"/>
      <c r="M17" s="26"/>
    </row>
    <row r="18" spans="2:14" s="28" customFormat="1" ht="15.75" thickBot="1" x14ac:dyDescent="0.3">
      <c r="B18" s="20" t="s">
        <v>27</v>
      </c>
      <c r="C18" s="21"/>
      <c r="D18" s="22"/>
      <c r="E18" s="90">
        <f t="shared" si="0"/>
        <v>32</v>
      </c>
      <c r="F18" s="71">
        <v>19</v>
      </c>
      <c r="G18" s="72">
        <v>13</v>
      </c>
      <c r="H18" s="95">
        <f t="shared" ref="H18:H23" si="4">I18+J18</f>
        <v>33559200</v>
      </c>
      <c r="I18" s="74">
        <v>24806700</v>
      </c>
      <c r="J18" s="74">
        <v>8752500</v>
      </c>
      <c r="K18" s="95">
        <f t="shared" ref="K18:K23" si="5">L18+M18</f>
        <v>6247930.3399999999</v>
      </c>
      <c r="L18" s="74">
        <v>4665476.1100000003</v>
      </c>
      <c r="M18" s="75">
        <v>1582454.23</v>
      </c>
      <c r="N18" s="96"/>
    </row>
    <row r="19" spans="2:14" s="28" customFormat="1" ht="15.75" thickBot="1" x14ac:dyDescent="0.3">
      <c r="B19" s="20" t="s">
        <v>28</v>
      </c>
      <c r="C19" s="21"/>
      <c r="D19" s="22"/>
      <c r="E19" s="90">
        <f t="shared" si="0"/>
        <v>1</v>
      </c>
      <c r="F19" s="73">
        <v>1</v>
      </c>
      <c r="G19" s="91"/>
      <c r="H19" s="92">
        <f t="shared" si="4"/>
        <v>1077500</v>
      </c>
      <c r="I19" s="77">
        <v>1077500</v>
      </c>
      <c r="J19" s="77"/>
      <c r="K19" s="92">
        <f t="shared" si="5"/>
        <v>218614.9</v>
      </c>
      <c r="L19" s="78">
        <v>218614.9</v>
      </c>
      <c r="M19" s="70"/>
      <c r="N19" s="87"/>
    </row>
    <row r="20" spans="2:14" s="28" customFormat="1" ht="15.75" thickBot="1" x14ac:dyDescent="0.3">
      <c r="B20" s="20" t="s">
        <v>29</v>
      </c>
      <c r="C20" s="21"/>
      <c r="D20" s="21"/>
      <c r="E20" s="90">
        <f t="shared" si="0"/>
        <v>10</v>
      </c>
      <c r="F20" s="71">
        <v>4</v>
      </c>
      <c r="G20" s="72">
        <v>6</v>
      </c>
      <c r="H20" s="95">
        <f t="shared" si="4"/>
        <v>8884300</v>
      </c>
      <c r="I20" s="74">
        <v>4512172.0999999996</v>
      </c>
      <c r="J20" s="74">
        <v>4372127.9000000004</v>
      </c>
      <c r="K20" s="95">
        <f t="shared" si="5"/>
        <v>1592956.71</v>
      </c>
      <c r="L20" s="76">
        <v>830181.06</v>
      </c>
      <c r="M20" s="75">
        <v>762775.65</v>
      </c>
      <c r="N20" s="87"/>
    </row>
    <row r="21" spans="2:14" s="28" customFormat="1" ht="15.75" thickBot="1" x14ac:dyDescent="0.3">
      <c r="B21" s="20" t="s">
        <v>30</v>
      </c>
      <c r="C21" s="21"/>
      <c r="D21" s="21"/>
      <c r="E21" s="90">
        <f t="shared" si="0"/>
        <v>1</v>
      </c>
      <c r="F21" s="73">
        <v>1</v>
      </c>
      <c r="G21" s="91"/>
      <c r="H21" s="92">
        <f t="shared" si="4"/>
        <v>1528300</v>
      </c>
      <c r="I21" s="77">
        <v>1528300</v>
      </c>
      <c r="J21" s="77"/>
      <c r="K21" s="92">
        <f t="shared" si="5"/>
        <v>382179.31</v>
      </c>
      <c r="L21" s="78">
        <v>382179.31</v>
      </c>
      <c r="M21" s="70"/>
      <c r="N21" s="87"/>
    </row>
    <row r="22" spans="2:14" s="28" customFormat="1" ht="15.75" thickBot="1" x14ac:dyDescent="0.3">
      <c r="B22" s="20" t="s">
        <v>31</v>
      </c>
      <c r="C22" s="21"/>
      <c r="D22" s="21"/>
      <c r="E22" s="90">
        <f t="shared" si="0"/>
        <v>5</v>
      </c>
      <c r="F22" s="71">
        <v>2</v>
      </c>
      <c r="G22" s="72">
        <v>3</v>
      </c>
      <c r="H22" s="95">
        <f t="shared" si="4"/>
        <v>3471800</v>
      </c>
      <c r="I22" s="74">
        <v>2066000</v>
      </c>
      <c r="J22" s="74">
        <v>1405800</v>
      </c>
      <c r="K22" s="95">
        <f>L22+M22</f>
        <v>642771.65</v>
      </c>
      <c r="L22" s="76">
        <v>386398.95</v>
      </c>
      <c r="M22" s="75">
        <v>256372.7</v>
      </c>
      <c r="N22" s="87"/>
    </row>
    <row r="23" spans="2:14" s="30" customFormat="1" ht="15.75" thickBot="1" x14ac:dyDescent="0.3">
      <c r="B23" s="20" t="s">
        <v>32</v>
      </c>
      <c r="C23" s="21"/>
      <c r="D23" s="21"/>
      <c r="E23" s="90">
        <f t="shared" ref="E23" si="6">SUM(F23:G23)</f>
        <v>2</v>
      </c>
      <c r="F23" s="73">
        <v>1</v>
      </c>
      <c r="G23" s="91">
        <v>1</v>
      </c>
      <c r="H23" s="92">
        <f t="shared" si="4"/>
        <v>1428000</v>
      </c>
      <c r="I23" s="77">
        <v>939000</v>
      </c>
      <c r="J23" s="77">
        <v>489000</v>
      </c>
      <c r="K23" s="92">
        <f t="shared" si="5"/>
        <v>261188.13</v>
      </c>
      <c r="L23" s="78">
        <v>178139.92</v>
      </c>
      <c r="M23" s="82">
        <v>83048.210000000006</v>
      </c>
      <c r="N23" s="87"/>
    </row>
    <row r="24" spans="2:14" s="28" customFormat="1" ht="15.75" thickBot="1" x14ac:dyDescent="0.3">
      <c r="B24" s="45" t="s">
        <v>33</v>
      </c>
      <c r="C24" s="46"/>
      <c r="D24" s="19"/>
      <c r="E24" s="40">
        <f>SUM(E26:E29)</f>
        <v>6</v>
      </c>
      <c r="F24" s="56">
        <f t="shared" ref="F24:M24" si="7">SUM(F26:F29)</f>
        <v>6</v>
      </c>
      <c r="G24" s="27">
        <f t="shared" si="7"/>
        <v>0</v>
      </c>
      <c r="H24" s="41">
        <f>SUM(I24:J24)</f>
        <v>3540000</v>
      </c>
      <c r="I24" s="43">
        <f>I26+I27+I28+I29</f>
        <v>3540000</v>
      </c>
      <c r="J24" s="43">
        <f t="shared" si="7"/>
        <v>0</v>
      </c>
      <c r="K24" s="41">
        <f>SUM(L24:M24)</f>
        <v>642852.22</v>
      </c>
      <c r="L24" s="53">
        <f t="shared" si="7"/>
        <v>642852.22</v>
      </c>
      <c r="M24" s="57">
        <f t="shared" si="7"/>
        <v>0</v>
      </c>
    </row>
    <row r="25" spans="2:14" s="28" customFormat="1" ht="15.75" thickBot="1" x14ac:dyDescent="0.3">
      <c r="B25" s="12" t="s">
        <v>26</v>
      </c>
      <c r="C25" s="13"/>
      <c r="D25" s="14"/>
      <c r="E25" s="29"/>
      <c r="F25" s="31"/>
      <c r="G25" s="29"/>
      <c r="H25" s="42"/>
      <c r="I25" s="32"/>
      <c r="J25" s="32"/>
      <c r="K25" s="44"/>
      <c r="L25" s="34"/>
      <c r="M25" s="33"/>
    </row>
    <row r="26" spans="2:14" s="28" customFormat="1" ht="15.75" thickBot="1" x14ac:dyDescent="0.3">
      <c r="B26" s="45" t="s">
        <v>34</v>
      </c>
      <c r="C26" s="46"/>
      <c r="D26" s="46"/>
      <c r="E26" s="97">
        <f>SUM(F26:G26)</f>
        <v>1</v>
      </c>
      <c r="F26" s="71">
        <v>1</v>
      </c>
      <c r="G26" s="93"/>
      <c r="H26" s="95">
        <f>I26+J26</f>
        <v>597000</v>
      </c>
      <c r="I26" s="74">
        <v>597000</v>
      </c>
      <c r="J26" s="74"/>
      <c r="K26" s="98">
        <f>L26+M26</f>
        <v>123657.67</v>
      </c>
      <c r="L26" s="76">
        <v>123657.67</v>
      </c>
      <c r="M26" s="89"/>
    </row>
    <row r="27" spans="2:14" s="28" customFormat="1" ht="15.75" thickBot="1" x14ac:dyDescent="0.3">
      <c r="B27" s="12" t="s">
        <v>35</v>
      </c>
      <c r="C27" s="13"/>
      <c r="D27" s="13"/>
      <c r="E27" s="93">
        <f>SUM(F27:G27)</f>
        <v>3</v>
      </c>
      <c r="F27" s="73">
        <v>3</v>
      </c>
      <c r="G27" s="94"/>
      <c r="H27" s="95">
        <f>SUM(I27:J27)</f>
        <v>1785000</v>
      </c>
      <c r="I27" s="77">
        <f>1368300+411700+5000</f>
        <v>1785000</v>
      </c>
      <c r="J27" s="77"/>
      <c r="K27" s="92">
        <f>L27+M27</f>
        <v>292916.84000000003</v>
      </c>
      <c r="L27" s="78">
        <v>292916.84000000003</v>
      </c>
      <c r="M27" s="70"/>
    </row>
    <row r="28" spans="2:14" s="28" customFormat="1" ht="15.75" thickBot="1" x14ac:dyDescent="0.3">
      <c r="B28" s="45" t="s">
        <v>36</v>
      </c>
      <c r="C28" s="46"/>
      <c r="D28" s="46"/>
      <c r="E28" s="93">
        <f>SUM(F28:G28)</f>
        <v>1</v>
      </c>
      <c r="F28" s="71">
        <v>1</v>
      </c>
      <c r="G28" s="93"/>
      <c r="H28" s="95">
        <f>I28+J28</f>
        <v>587000</v>
      </c>
      <c r="I28" s="74">
        <v>587000</v>
      </c>
      <c r="J28" s="74"/>
      <c r="K28" s="95">
        <f>L28+M28</f>
        <v>115227.08</v>
      </c>
      <c r="L28" s="76">
        <v>115227.08</v>
      </c>
      <c r="M28" s="89"/>
    </row>
    <row r="29" spans="2:14" s="28" customFormat="1" ht="15.75" thickBot="1" x14ac:dyDescent="0.3">
      <c r="B29" s="12" t="s">
        <v>37</v>
      </c>
      <c r="C29" s="13"/>
      <c r="D29" s="13"/>
      <c r="E29" s="90">
        <f>SUM(F29:G29)</f>
        <v>1</v>
      </c>
      <c r="F29" s="73">
        <v>1</v>
      </c>
      <c r="G29" s="94"/>
      <c r="H29" s="92">
        <f>I29+J29</f>
        <v>571000</v>
      </c>
      <c r="I29" s="77">
        <v>571000</v>
      </c>
      <c r="J29" s="77"/>
      <c r="K29" s="92">
        <f>L29+M29</f>
        <v>111050.63</v>
      </c>
      <c r="L29" s="78">
        <v>111050.63</v>
      </c>
      <c r="M29" s="70"/>
    </row>
    <row r="30" spans="2:14" s="28" customFormat="1" ht="15.75" thickBot="1" x14ac:dyDescent="0.3">
      <c r="B30" s="45" t="s">
        <v>38</v>
      </c>
      <c r="C30" s="46"/>
      <c r="D30" s="19"/>
      <c r="E30" s="40">
        <f>SUM(E31:E39)</f>
        <v>68</v>
      </c>
      <c r="F30" s="56">
        <f t="shared" ref="F30" si="8">SUM(F31:F39)</f>
        <v>23</v>
      </c>
      <c r="G30" s="27">
        <f>SUM(G31:G39)</f>
        <v>45</v>
      </c>
      <c r="H30" s="41">
        <f>SUM(I30:J30)</f>
        <v>45781772.840000004</v>
      </c>
      <c r="I30" s="43">
        <f>SUM(I31:I39)</f>
        <v>20675188</v>
      </c>
      <c r="J30" s="43">
        <f>SUM(J31:J39)</f>
        <v>25106584.840000004</v>
      </c>
      <c r="K30" s="41">
        <f>SUM(K31:K39)</f>
        <v>8453161.6699999999</v>
      </c>
      <c r="L30" s="53">
        <f>SUM(L31:L39)</f>
        <v>4679373.71</v>
      </c>
      <c r="M30" s="57">
        <f>SUM(M31:M39)</f>
        <v>3773787.96</v>
      </c>
    </row>
    <row r="31" spans="2:14" s="28" customFormat="1" ht="15.75" thickBot="1" x14ac:dyDescent="0.3">
      <c r="B31" s="35" t="s">
        <v>39</v>
      </c>
      <c r="C31" s="36"/>
      <c r="D31" s="37"/>
      <c r="E31" s="90">
        <f t="shared" ref="E31" si="9">SUM(F31:G31)</f>
        <v>23</v>
      </c>
      <c r="F31" s="73">
        <v>5</v>
      </c>
      <c r="G31" s="91">
        <v>18</v>
      </c>
      <c r="H31" s="92">
        <f>I31+J31</f>
        <v>20299579.880000003</v>
      </c>
      <c r="I31" s="77">
        <v>5374000</v>
      </c>
      <c r="J31" s="77">
        <v>14925579.880000001</v>
      </c>
      <c r="K31" s="92">
        <f t="shared" ref="K31:K39" si="10">L31+M31</f>
        <v>3236843.84</v>
      </c>
      <c r="L31" s="78">
        <v>1509853.01</v>
      </c>
      <c r="M31" s="82">
        <v>1726990.83</v>
      </c>
    </row>
    <row r="32" spans="2:14" s="28" customFormat="1" ht="15.75" thickBot="1" x14ac:dyDescent="0.3">
      <c r="B32" s="20" t="s">
        <v>40</v>
      </c>
      <c r="C32" s="21"/>
      <c r="D32" s="22"/>
      <c r="E32" s="90">
        <f>SUM(F32:G32)</f>
        <v>7</v>
      </c>
      <c r="F32" s="71">
        <v>2</v>
      </c>
      <c r="G32" s="72">
        <v>5</v>
      </c>
      <c r="H32" s="98">
        <f>I32+J32</f>
        <v>3785000</v>
      </c>
      <c r="I32" s="74">
        <v>1863000</v>
      </c>
      <c r="J32" s="74">
        <v>1922000</v>
      </c>
      <c r="K32" s="95">
        <f t="shared" si="10"/>
        <v>779277</v>
      </c>
      <c r="L32" s="76">
        <v>427673.01</v>
      </c>
      <c r="M32" s="75">
        <v>351603.99</v>
      </c>
    </row>
    <row r="33" spans="2:13" s="28" customFormat="1" ht="15.75" thickBot="1" x14ac:dyDescent="0.3">
      <c r="B33" s="35" t="s">
        <v>41</v>
      </c>
      <c r="C33" s="36"/>
      <c r="D33" s="37"/>
      <c r="E33" s="90">
        <f t="shared" ref="E33:E39" si="11">SUM(F33:G33)</f>
        <v>5</v>
      </c>
      <c r="F33" s="73">
        <v>2</v>
      </c>
      <c r="G33" s="91">
        <v>3</v>
      </c>
      <c r="H33" s="92">
        <f>I33+J33</f>
        <v>2322800</v>
      </c>
      <c r="I33" s="77">
        <v>1299100</v>
      </c>
      <c r="J33" s="77">
        <v>1023700</v>
      </c>
      <c r="K33" s="95">
        <f t="shared" si="10"/>
        <v>470853.72</v>
      </c>
      <c r="L33" s="78">
        <v>272119.13</v>
      </c>
      <c r="M33" s="82">
        <v>198734.59</v>
      </c>
    </row>
    <row r="34" spans="2:13" s="28" customFormat="1" ht="15.75" thickBot="1" x14ac:dyDescent="0.3">
      <c r="B34" s="20" t="s">
        <v>42</v>
      </c>
      <c r="C34" s="21"/>
      <c r="D34" s="22"/>
      <c r="E34" s="90">
        <f t="shared" si="11"/>
        <v>4</v>
      </c>
      <c r="F34" s="71">
        <v>2</v>
      </c>
      <c r="G34" s="72">
        <v>2</v>
      </c>
      <c r="H34" s="95">
        <f>I34+J34</f>
        <v>2099000</v>
      </c>
      <c r="I34" s="74">
        <v>1510000</v>
      </c>
      <c r="J34" s="74">
        <v>589000</v>
      </c>
      <c r="K34" s="95">
        <f t="shared" si="10"/>
        <v>533735.65</v>
      </c>
      <c r="L34" s="76">
        <v>370105.62</v>
      </c>
      <c r="M34" s="75">
        <v>163630.03</v>
      </c>
    </row>
    <row r="35" spans="2:13" s="28" customFormat="1" ht="15.75" thickBot="1" x14ac:dyDescent="0.3">
      <c r="B35" s="35" t="s">
        <v>43</v>
      </c>
      <c r="C35" s="36"/>
      <c r="D35" s="37"/>
      <c r="E35" s="90">
        <f t="shared" si="11"/>
        <v>5</v>
      </c>
      <c r="F35" s="99">
        <v>2</v>
      </c>
      <c r="G35" s="100">
        <v>3</v>
      </c>
      <c r="H35" s="101">
        <f t="shared" ref="H35:H39" si="12">I35+J35</f>
        <v>2661000</v>
      </c>
      <c r="I35" s="79">
        <v>1802000</v>
      </c>
      <c r="J35" s="79">
        <v>859000</v>
      </c>
      <c r="K35" s="101">
        <f t="shared" si="10"/>
        <v>599819.79</v>
      </c>
      <c r="L35" s="80">
        <v>397906.3</v>
      </c>
      <c r="M35" s="81">
        <v>201913.49</v>
      </c>
    </row>
    <row r="36" spans="2:13" s="28" customFormat="1" ht="15.75" thickBot="1" x14ac:dyDescent="0.3">
      <c r="B36" s="20" t="s">
        <v>44</v>
      </c>
      <c r="C36" s="21"/>
      <c r="D36" s="22"/>
      <c r="E36" s="90">
        <f t="shared" si="11"/>
        <v>4</v>
      </c>
      <c r="F36" s="99">
        <v>2</v>
      </c>
      <c r="G36" s="100">
        <v>2</v>
      </c>
      <c r="H36" s="101">
        <f t="shared" si="12"/>
        <v>2805005.96</v>
      </c>
      <c r="I36" s="79">
        <v>1769339</v>
      </c>
      <c r="J36" s="79">
        <v>1035666.96</v>
      </c>
      <c r="K36" s="101">
        <f t="shared" si="10"/>
        <v>566904.17999999993</v>
      </c>
      <c r="L36" s="80">
        <v>386358.69</v>
      </c>
      <c r="M36" s="81">
        <v>180545.49</v>
      </c>
    </row>
    <row r="37" spans="2:13" s="28" customFormat="1" ht="15.75" thickBot="1" x14ac:dyDescent="0.3">
      <c r="B37" s="35" t="s">
        <v>45</v>
      </c>
      <c r="C37" s="36"/>
      <c r="D37" s="37"/>
      <c r="E37" s="90">
        <f t="shared" si="11"/>
        <v>10</v>
      </c>
      <c r="F37" s="71">
        <v>4</v>
      </c>
      <c r="G37" s="72">
        <v>6</v>
      </c>
      <c r="H37" s="95">
        <f t="shared" si="12"/>
        <v>6433487</v>
      </c>
      <c r="I37" s="74">
        <v>3719749</v>
      </c>
      <c r="J37" s="74">
        <v>2713738</v>
      </c>
      <c r="K37" s="95">
        <f t="shared" si="10"/>
        <v>1186933.56</v>
      </c>
      <c r="L37" s="76">
        <v>659447.37</v>
      </c>
      <c r="M37" s="75">
        <v>527486.18999999994</v>
      </c>
    </row>
    <row r="38" spans="2:13" s="28" customFormat="1" ht="15.75" thickBot="1" x14ac:dyDescent="0.3">
      <c r="B38" s="20" t="s">
        <v>46</v>
      </c>
      <c r="C38" s="21"/>
      <c r="D38" s="22"/>
      <c r="E38" s="90">
        <f t="shared" si="11"/>
        <v>6</v>
      </c>
      <c r="F38" s="102">
        <v>2</v>
      </c>
      <c r="G38" s="103">
        <v>4</v>
      </c>
      <c r="H38" s="104">
        <f t="shared" si="12"/>
        <v>3234000</v>
      </c>
      <c r="I38" s="83">
        <v>1819000</v>
      </c>
      <c r="J38" s="83">
        <v>1415000</v>
      </c>
      <c r="K38" s="95">
        <f t="shared" si="10"/>
        <v>605736.17000000004</v>
      </c>
      <c r="L38" s="85">
        <v>310582.34000000003</v>
      </c>
      <c r="M38" s="84">
        <v>295153.83</v>
      </c>
    </row>
    <row r="39" spans="2:13" s="28" customFormat="1" ht="15.75" thickBot="1" x14ac:dyDescent="0.3">
      <c r="B39" s="35" t="s">
        <v>47</v>
      </c>
      <c r="C39" s="36"/>
      <c r="D39" s="37"/>
      <c r="E39" s="90">
        <f t="shared" si="11"/>
        <v>4</v>
      </c>
      <c r="F39" s="102">
        <v>2</v>
      </c>
      <c r="G39" s="103">
        <v>2</v>
      </c>
      <c r="H39" s="104">
        <f t="shared" si="12"/>
        <v>2141900</v>
      </c>
      <c r="I39" s="83">
        <v>1519000</v>
      </c>
      <c r="J39" s="83">
        <v>622900</v>
      </c>
      <c r="K39" s="104">
        <f t="shared" si="10"/>
        <v>473057.76</v>
      </c>
      <c r="L39" s="83">
        <v>345328.24</v>
      </c>
      <c r="M39" s="84">
        <v>127729.52</v>
      </c>
    </row>
    <row r="40" spans="2:13" ht="15.75" thickBot="1" x14ac:dyDescent="0.3">
      <c r="B40" s="45" t="s">
        <v>22</v>
      </c>
      <c r="C40" s="46"/>
      <c r="D40" s="19"/>
      <c r="E40" s="51">
        <f>E15+E30</f>
        <v>125</v>
      </c>
      <c r="F40" s="58">
        <f>F15+F30</f>
        <v>57</v>
      </c>
      <c r="G40" s="59">
        <f t="shared" ref="G40:J40" si="13">G15+G30</f>
        <v>68</v>
      </c>
      <c r="H40" s="60">
        <f>SUM(I40:J40)</f>
        <v>99270872.840000004</v>
      </c>
      <c r="I40" s="61">
        <f>I15+I30</f>
        <v>59144860.100000001</v>
      </c>
      <c r="J40" s="61">
        <f t="shared" si="13"/>
        <v>40126012.740000002</v>
      </c>
      <c r="K40" s="60">
        <f>SUM(L40:M40)</f>
        <v>18441654.93</v>
      </c>
      <c r="L40" s="61">
        <f>L15+L30</f>
        <v>11983216.18</v>
      </c>
      <c r="M40" s="62">
        <f>M15+M30</f>
        <v>6458438.75</v>
      </c>
    </row>
    <row r="41" spans="2:13" x14ac:dyDescent="0.25">
      <c r="B41" s="63"/>
      <c r="C41" s="63"/>
      <c r="D41" s="63"/>
      <c r="E41" s="63"/>
      <c r="F41" s="63"/>
      <c r="G41" s="63"/>
      <c r="H41" s="88"/>
      <c r="I41" s="88"/>
      <c r="J41" s="88"/>
      <c r="K41" s="88"/>
      <c r="L41" s="88"/>
      <c r="M41" s="88"/>
    </row>
    <row r="42" spans="2:13" x14ac:dyDescent="0.25">
      <c r="B42" s="63"/>
      <c r="C42" s="63"/>
      <c r="D42" s="63"/>
      <c r="E42" s="69"/>
      <c r="F42" s="69"/>
      <c r="G42" s="69"/>
      <c r="H42" s="86"/>
      <c r="I42" s="86"/>
      <c r="J42" s="86"/>
      <c r="K42" s="86"/>
      <c r="L42" s="86"/>
      <c r="M42" s="86"/>
    </row>
    <row r="43" spans="2:13" x14ac:dyDescent="0.25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</row>
  </sheetData>
  <mergeCells count="9">
    <mergeCell ref="B11:D11"/>
    <mergeCell ref="B14:D14"/>
    <mergeCell ref="F3:I3"/>
    <mergeCell ref="C4:M4"/>
    <mergeCell ref="C5:N5"/>
    <mergeCell ref="D6:L6"/>
    <mergeCell ref="F10:G10"/>
    <mergeCell ref="I10:J10"/>
    <mergeCell ref="L10:M1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2025-04-08T06:23:42Z</dcterms:modified>
</cp:coreProperties>
</file>